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Narf\Desktop\"/>
    </mc:Choice>
  </mc:AlternateContent>
  <bookViews>
    <workbookView xWindow="0" yWindow="0" windowWidth="19140" windowHeight="11265" activeTab="1"/>
  </bookViews>
  <sheets>
    <sheet name="Sheet1" sheetId="1" r:id="rId1"/>
    <sheet name="Sheet2" sheetId="2" r:id="rId2"/>
  </sheets>
  <definedNames>
    <definedName name="_xlnm.Print_Area" localSheetId="0">Sheet1!$D$2:$J$87</definedName>
    <definedName name="_xlnm.Print_Area" localSheetId="1">Sheet2!$A$1:$F$84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J107" i="1"/>
  <c r="J106" i="1"/>
  <c r="J105" i="1"/>
  <c r="F137" i="1" l="1"/>
  <c r="F135" i="1"/>
  <c r="F134" i="1"/>
  <c r="F131" i="1"/>
  <c r="F107" i="1"/>
  <c r="F140" i="1" s="1"/>
  <c r="F126" i="1"/>
  <c r="F125" i="1"/>
  <c r="F124" i="1"/>
  <c r="F123" i="1"/>
  <c r="F122" i="1"/>
  <c r="F116" i="1"/>
  <c r="F115" i="1"/>
  <c r="F114" i="1"/>
  <c r="F112" i="1"/>
  <c r="F113" i="1"/>
  <c r="F111" i="1"/>
  <c r="F118" i="1" l="1"/>
  <c r="F128" i="1"/>
  <c r="F96" i="1" l="1"/>
  <c r="F86" i="1"/>
  <c r="H96" i="1" l="1"/>
</calcChain>
</file>

<file path=xl/sharedStrings.xml><?xml version="1.0" encoding="utf-8"?>
<sst xmlns="http://schemas.openxmlformats.org/spreadsheetml/2006/main" count="516" uniqueCount="172">
  <si>
    <t xml:space="preserve">Ebay: </t>
  </si>
  <si>
    <t>Received</t>
  </si>
  <si>
    <t>Used</t>
  </si>
  <si>
    <t xml:space="preserve">Crestron PRO3 </t>
  </si>
  <si>
    <t>Crestron DM-MD32X32-RPS</t>
  </si>
  <si>
    <t xml:space="preserve">TPMC-V12-TILT-B </t>
  </si>
  <si>
    <t>Output Cards:</t>
  </si>
  <si>
    <t>DMC-4K-HDO</t>
  </si>
  <si>
    <t>DMC 4K CO HD</t>
  </si>
  <si>
    <t xml:space="preserve">DMC 4K CO HD </t>
  </si>
  <si>
    <t>DMCO-33</t>
  </si>
  <si>
    <t>DMC-STRO H.264</t>
  </si>
  <si>
    <t>Input Cards:</t>
  </si>
  <si>
    <t>DMC-4K-C DSP</t>
  </si>
  <si>
    <t>DMC-C</t>
  </si>
  <si>
    <t>DMC-4K-HD</t>
  </si>
  <si>
    <t>DMC-SDI</t>
  </si>
  <si>
    <t>Transmitters:</t>
  </si>
  <si>
    <t>DM-TX-201-C</t>
  </si>
  <si>
    <t>DM-TX-200-C-2G-B-T</t>
  </si>
  <si>
    <t>DM-TX1-4K-C-1G-W-T</t>
  </si>
  <si>
    <t>DM-TX1-4K-C-1G-B-T</t>
  </si>
  <si>
    <t>DM-TX1-4K-100-C-1G-B-T</t>
  </si>
  <si>
    <t>Receivers:</t>
  </si>
  <si>
    <t>DM-RX1-4K-C-1G-B-T</t>
  </si>
  <si>
    <t>DM-RMC-4K-SCALER-C</t>
  </si>
  <si>
    <t>Supplies:</t>
  </si>
  <si>
    <t>Cat7a Siemon 9T7L4-E10 LSOH–1000ft</t>
  </si>
  <si>
    <t>Videohub 40x40</t>
  </si>
  <si>
    <t>Not Used</t>
  </si>
  <si>
    <t>Total:</t>
  </si>
  <si>
    <t>List 1</t>
  </si>
  <si>
    <t>DMC-4K-C</t>
  </si>
  <si>
    <t>List 2</t>
  </si>
  <si>
    <t>List 3</t>
  </si>
  <si>
    <t>Yes</t>
  </si>
  <si>
    <t>NO</t>
  </si>
  <si>
    <t>In DM</t>
  </si>
  <si>
    <t>Spare</t>
  </si>
  <si>
    <t>New AV Cart</t>
  </si>
  <si>
    <t>Doc Camera</t>
  </si>
  <si>
    <t>L.HDMI -1</t>
  </si>
  <si>
    <t>L.HDMI -2</t>
  </si>
  <si>
    <t>Apple TV1</t>
  </si>
  <si>
    <t>Pre-view</t>
  </si>
  <si>
    <t>Projector A</t>
  </si>
  <si>
    <t>Projector B</t>
  </si>
  <si>
    <t>Projector C</t>
  </si>
  <si>
    <t>Control Room  -  video Bridge</t>
  </si>
  <si>
    <t>x</t>
  </si>
  <si>
    <t>DMC-4K-C-DSP</t>
  </si>
  <si>
    <t>TPMC-V-IMCW</t>
  </si>
  <si>
    <t>List 4</t>
  </si>
  <si>
    <t>Ebay 4:</t>
  </si>
  <si>
    <t xml:space="preserve">Other Items: </t>
  </si>
  <si>
    <t>Blackmagic Multi-viewer 16ch</t>
  </si>
  <si>
    <t>Newegg</t>
  </si>
  <si>
    <t>50" Samsung Monitor</t>
  </si>
  <si>
    <t>4 Axis Dimension joystick cctv</t>
  </si>
  <si>
    <t>Ebay</t>
  </si>
  <si>
    <t>Smart Video Hub Tie Line A &amp; B</t>
  </si>
  <si>
    <t>Ch 1 &amp; Ch 2 of 4ch Multiviewer</t>
  </si>
  <si>
    <t>Ch 3 &amp; Ch 4 of 4ch Multiviewer</t>
  </si>
  <si>
    <t>2241 Projectors B &amp; A</t>
  </si>
  <si>
    <t>save for 2103 update</t>
  </si>
  <si>
    <t>Oversight</t>
  </si>
  <si>
    <t>2241 TPS Preview</t>
  </si>
  <si>
    <t>2241 dual-view  steam</t>
  </si>
  <si>
    <t>Lectern HDMI #1</t>
  </si>
  <si>
    <t>Lectern HDMI #2</t>
  </si>
  <si>
    <t>Table 1 VGA 1</t>
  </si>
  <si>
    <t>Table 2 VGA 2</t>
  </si>
  <si>
    <t>Table 2 VGA 1</t>
  </si>
  <si>
    <t>Table 1 VGA 2</t>
  </si>
  <si>
    <t>4ch  Multiviewer  "Smith Page"</t>
  </si>
  <si>
    <t>Conferencing Computer Line 1</t>
  </si>
  <si>
    <t>Conferencing Computer Line 2</t>
  </si>
  <si>
    <t>NA</t>
  </si>
  <si>
    <t>Rm Camera 1</t>
  </si>
  <si>
    <t>Rm Camera 2</t>
  </si>
  <si>
    <t>Rm Camera 3</t>
  </si>
  <si>
    <t>Rm Camera 4</t>
  </si>
  <si>
    <t>SDI Video Tie line  (Proj A)</t>
  </si>
  <si>
    <t>SDI Video Tie line  (Proj B)</t>
  </si>
  <si>
    <t>SDI Video Tie line  (Proj C)</t>
  </si>
  <si>
    <t>Table 2 HDMI/VGA 2</t>
  </si>
  <si>
    <t>Table 2 HDMI/VGA 1</t>
  </si>
  <si>
    <t>Lectern Apple TV 1</t>
  </si>
  <si>
    <t>Lectern Doc. Camera</t>
  </si>
  <si>
    <t>Lectern Apple TV #1</t>
  </si>
  <si>
    <t>Lectern Apple TV #2</t>
  </si>
  <si>
    <t xml:space="preserve">TPS </t>
  </si>
  <si>
    <t>HDMI 4 Pi: 7" Display</t>
  </si>
  <si>
    <t>SDI Video Tie line  (Preview)</t>
  </si>
  <si>
    <t>Lectern Real-time Preview</t>
  </si>
  <si>
    <t>Lectern Preview</t>
  </si>
  <si>
    <t>Lectern Preview Monitor</t>
  </si>
  <si>
    <t xml:space="preserve">2241 Projectors C &amp; Lec. Preview </t>
  </si>
  <si>
    <t>Source</t>
  </si>
  <si>
    <t>TPS Receiver</t>
  </si>
  <si>
    <t>Cat7a Siemon 3000ft</t>
  </si>
  <si>
    <t>Neutrik NE8FDV-Y110-B  -- Need 12</t>
  </si>
  <si>
    <t>RCA Red &amp; RCA White  -- Need 12 of each</t>
  </si>
  <si>
    <t>Neutrik NBB75DFIB-P -- Need 12</t>
  </si>
  <si>
    <t>Bud PA-1102-BT  -- Need 2</t>
  </si>
  <si>
    <t>Bud PA-1103-BT -- Need 4</t>
  </si>
  <si>
    <t>Hammond 70166650 -- Need 2</t>
  </si>
  <si>
    <t>Allied Electronics</t>
  </si>
  <si>
    <t>each</t>
  </si>
  <si>
    <t xml:space="preserve">Total: </t>
  </si>
  <si>
    <t xml:space="preserve">HDMI Cable - 3 Ft. Orange -- Need 5 </t>
  </si>
  <si>
    <t>HDMI Cable - 1.5 Ft. Orange -- Need 5</t>
  </si>
  <si>
    <t>500701-2PK BALUN 2 PACKS -- Need 4</t>
  </si>
  <si>
    <t>Cantek-Plus CTP-T29AG Box Camera  -- Need 2</t>
  </si>
  <si>
    <t>Screws -- Need 4  bags</t>
  </si>
  <si>
    <t xml:space="preserve">Others: </t>
  </si>
  <si>
    <t>Room 2241 Total Ebay</t>
  </si>
  <si>
    <t>AliExpress:</t>
  </si>
  <si>
    <t>2 - KOQIT HDV-SA01</t>
  </si>
  <si>
    <t>Full Compass:</t>
  </si>
  <si>
    <t>6 - BMD-CONVCMIC/HS</t>
  </si>
  <si>
    <t>4 - CONVMAAS2-RST-12</t>
  </si>
  <si>
    <t>re-order needed</t>
  </si>
  <si>
    <t>o = order requesed not received</t>
  </si>
  <si>
    <t>x = order received</t>
  </si>
  <si>
    <t>AV I/O carts</t>
  </si>
  <si>
    <t>2 HDMI 4X1 HD 1080P Multi-Viewer</t>
  </si>
  <si>
    <t>Smart Video Hub Tie Line C &amp; D</t>
  </si>
  <si>
    <t>Lectern Apple TV1</t>
  </si>
  <si>
    <t>Lectern Apple TV2</t>
  </si>
  <si>
    <t>DM</t>
  </si>
  <si>
    <t>Input Slot</t>
  </si>
  <si>
    <t>Preview Channels</t>
  </si>
  <si>
    <t>DMC-VID-BNC</t>
  </si>
  <si>
    <t>Audio/Video Input</t>
  </si>
  <si>
    <t>Lectern Apple TV 2</t>
  </si>
  <si>
    <t>Table 1 HDMI/VGA 2</t>
  </si>
  <si>
    <t>Table 1 HDMI /VGA 1</t>
  </si>
  <si>
    <t>Blackmagic Design</t>
  </si>
  <si>
    <t>20x20 Smart Video Hub (3G-SDI)</t>
  </si>
  <si>
    <t>Micro Converter HDMI to SDI</t>
  </si>
  <si>
    <t>Qty</t>
  </si>
  <si>
    <t>Analog to SDI Converter</t>
  </si>
  <si>
    <t>ALL to SDI Scaler Converter</t>
  </si>
  <si>
    <t>KOQIT HDV-SA01</t>
  </si>
  <si>
    <t xml:space="preserve">HS-SDI Balun </t>
  </si>
  <si>
    <t>MaxLab 500701</t>
  </si>
  <si>
    <t>TPMC-V12-Tilt-B w/Cable</t>
  </si>
  <si>
    <t>12" Touch Screen</t>
  </si>
  <si>
    <t>Real Time Lectern Preview 7" display</t>
  </si>
  <si>
    <t>Multiviewer Quadrant (Q1)</t>
  </si>
  <si>
    <t>Multiviewer Quadrant (Q2)</t>
  </si>
  <si>
    <t>Multiviewer Quadrant (Q3)</t>
  </si>
  <si>
    <t>Multiviewer Quadrant (Q4)</t>
  </si>
  <si>
    <t>Other Support Hardware</t>
  </si>
  <si>
    <t>16ch Multi Viewer  (3G-SDI)</t>
  </si>
  <si>
    <t>Mainly for CR use</t>
  </si>
  <si>
    <t>Many</t>
  </si>
  <si>
    <t xml:space="preserve">Misc. Existing </t>
  </si>
  <si>
    <t>Audia Flex from Biamp Systems</t>
  </si>
  <si>
    <t xml:space="preserve">==&gt; Maybe adding a 2nd unit </t>
  </si>
  <si>
    <t>QSC-CX404 Amp</t>
  </si>
  <si>
    <t>QSC-CX302 Amp</t>
  </si>
  <si>
    <t>Crestron Pro2</t>
  </si>
  <si>
    <t>Control Room (CR) and AV Bridge to room 2241, 2103, &amp; 2223</t>
  </si>
  <si>
    <t>{Runs all Lighting for both rooms 2241 &amp; 2103 via a ECT system.  Also controls all audio to and from CR and rooms}</t>
  </si>
  <si>
    <t>{Controler for "all" room cameras by ID. If the unit I have will not work I'll get one that does. This is a RS485 and I have an ADAM-4521 converter to RS232}</t>
  </si>
  <si>
    <t>{Currently looking for a TPMC-V12-Tilt-B replacement}</t>
  </si>
  <si>
    <t xml:space="preserve">12" Touch Screen - TPS-500 </t>
  </si>
  <si>
    <t>Extron 3200 Video Matrix Switcher</t>
  </si>
  <si>
    <t>Last of the Analog Video system supprting Room 2103</t>
  </si>
  <si>
    <t>9T7L4-E10 LSOH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</si>
</sst>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8" fontId="0" fillId="0" borderId="0" xfId="0" applyNumberFormat="1"/>
    <xf numFmtId="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8" fontId="6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1"/>
    <xf numFmtId="0" fontId="7" fillId="0" borderId="0" xfId="0" applyFont="1"/>
    <xf numFmtId="0" fontId="7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1" applyBorder="1"/>
    <xf numFmtId="8" fontId="0" fillId="0" borderId="5" xfId="0" applyNumberFormat="1" applyBorder="1"/>
    <xf numFmtId="0" fontId="5" fillId="0" borderId="0" xfId="0" applyFont="1" applyBorder="1" applyAlignment="1">
      <alignment horizontal="right"/>
    </xf>
    <xf numFmtId="8" fontId="6" fillId="0" borderId="5" xfId="0" applyNumberFormat="1" applyFont="1" applyBorder="1"/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5" xfId="0" applyNumberFormat="1" applyBorder="1"/>
    <xf numFmtId="0" fontId="8" fillId="0" borderId="0" xfId="0" applyFont="1" applyBorder="1" applyAlignment="1">
      <alignment horizontal="right"/>
    </xf>
    <xf numFmtId="164" fontId="1" fillId="0" borderId="5" xfId="0" applyNumberFormat="1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8" fillId="0" borderId="7" xfId="0" applyFont="1" applyBorder="1" applyAlignment="1">
      <alignment horizontal="right"/>
    </xf>
    <xf numFmtId="164" fontId="1" fillId="0" borderId="8" xfId="0" applyNumberFormat="1" applyFont="1" applyBorder="1"/>
    <xf numFmtId="8" fontId="0" fillId="2" borderId="0" xfId="0" applyNumberFormat="1" applyFill="1"/>
    <xf numFmtId="0" fontId="9" fillId="0" borderId="0" xfId="0" applyFont="1" applyAlignment="1">
      <alignment horizontal="center"/>
    </xf>
    <xf numFmtId="8" fontId="9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4" xfId="0" applyNumberFormat="1" applyBorder="1"/>
    <xf numFmtId="8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quotePrefix="1"/>
    <xf numFmtId="0" fontId="7" fillId="0" borderId="0" xfId="0" applyFont="1" applyAlignment="1">
      <alignment horizontal="left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quotePrefix="1" applyAlignment="1">
      <alignment vertical="center"/>
    </xf>
    <xf numFmtId="6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liedelec.com/bud-industries-pa-1103-bt/70148908/" TargetMode="External"/><Relationship Id="rId13" Type="http://schemas.openxmlformats.org/officeDocument/2006/relationships/hyperlink" Target="https://www.newegg.com/Product/Product.aspx?Item=9SIAFSN6V83319&amp;cm_re=sdi_camera-_-9SIAFSN6V83319-_-Product" TargetMode="External"/><Relationship Id="rId18" Type="http://schemas.openxmlformats.org/officeDocument/2006/relationships/hyperlink" Target="https://www.ebay.com/i/142945327423?chn=ps&amp;var=441917953162" TargetMode="External"/><Relationship Id="rId3" Type="http://schemas.openxmlformats.org/officeDocument/2006/relationships/hyperlink" Target="https://www.ebay.com/itm/NEW-4-Axis-Dimension-joystick-cctv-keyboard-controller-for-ptz-Speed-Dome-Camera-/262743500757?_trksid=p2349526.m4383.l4275.c1" TargetMode="External"/><Relationship Id="rId7" Type="http://schemas.openxmlformats.org/officeDocument/2006/relationships/hyperlink" Target="https://www.alliedelec.com/bud-industries-pa-1102-bt/70148905/" TargetMode="External"/><Relationship Id="rId12" Type="http://schemas.openxmlformats.org/officeDocument/2006/relationships/hyperlink" Target="https://www.newegg.com/Product/Product.aspx?Item=9SIA4P03V16942&amp;cm_re=sdi_camera-_-0YH-00FZ-00071-_-Product" TargetMode="External"/><Relationship Id="rId17" Type="http://schemas.openxmlformats.org/officeDocument/2006/relationships/hyperlink" Target="https://www.fullcompass.com/prod/539320-blackmagic-design-convmaas2-rst-12-convmaas2-restock-item-analog-to-sdi-mini-converter?gclid=Cj0KCQjw2f7bBRDVARIsAAwYBBuMuwKFBxPmDN0jCY1y4hUxbLxHYRAVJkDPsaD3avzTtKHY1gduJr0aApbIEALw_wcB" TargetMode="External"/><Relationship Id="rId2" Type="http://schemas.openxmlformats.org/officeDocument/2006/relationships/hyperlink" Target="https://www.newegg.com/Product/Product.aspx?Item=16C-0003-004K0" TargetMode="External"/><Relationship Id="rId16" Type="http://schemas.openxmlformats.org/officeDocument/2006/relationships/hyperlink" Target="https://www.fullcompass.com/prod/513355-blackmagic-design-convcmic-hs-micro-converter-hdmi-to-sdi-no-power-supply" TargetMode="External"/><Relationship Id="rId1" Type="http://schemas.openxmlformats.org/officeDocument/2006/relationships/hyperlink" Target="https://www.newegg.com/Product/Product.aspx?Item=9SIAEPZ7AG0618&amp;ignorebbr=1&amp;nm_mc=KNC-GoogleMKP-PC&amp;cm_mmc=KNC-GoogleMKP-PC-_-pla-_-Signal+Routing+%26+Distributions-_-9SIAEPZ7AG0618&amp;gclid=CjwKCAjwzqPcBRAnEiwAzKRgS8Yxye3j8IoQh9Ve_8woMiXdES6ItGCojwf8inTAZzYOimyahWdYVBoC6tQQAvD_BwE&amp;gclsrc=aw.ds" TargetMode="External"/><Relationship Id="rId6" Type="http://schemas.openxmlformats.org/officeDocument/2006/relationships/hyperlink" Target="https://www.alliedelec.com/neutrik-nbb75dfib-p/70548761/" TargetMode="External"/><Relationship Id="rId11" Type="http://schemas.openxmlformats.org/officeDocument/2006/relationships/hyperlink" Target="https://www.newegg.com/Product/Product.aspx?Item=9SIA4B04NC3287&amp;cm_re=28AWG_High_Speed_HDMI_Cable_-_1.5_Ft._Orange-_-0V5-00M2-001T5-_-Product" TargetMode="External"/><Relationship Id="rId5" Type="http://schemas.openxmlformats.org/officeDocument/2006/relationships/hyperlink" Target="https://www.alliedelec.com/neutrik-ne8fdvy110-bd/70549083/" TargetMode="External"/><Relationship Id="rId15" Type="http://schemas.openxmlformats.org/officeDocument/2006/relationships/hyperlink" Target="https://www.aliexpress.com/item/ALL-to-SDI-Scaler-Converter-Composite-VGA-DVI-AV-HDMI-signals-to-HD-video-2-Port/32811430655.html?spm=2114.search0104.3.130.19ae1ee0UteQXD&amp;ws_ab_test=searchweb0_0,searchweb201602_1_10152_5724111_10065_10151_10344_10068_10130_5724711_10342_5724211_10547_10343_10546_10340_10341_10548_5724311_10545_10696_5724011_10084_10083_10618_10307_5013711_10059_100031_10103_5725011_10624_10623_10622_10621_10620_5013811_5724911,searchweb201603_56,ppcSwitch_5&amp;algo_expid=f4ed7e85-12d5-47b3-a035-cd5a1e7e9100-20&amp;algo_pvid=f4ed7e85-12d5-47b3-a035-cd5a1e7e9100&amp;transAbTest=ae803_2&amp;priceBeautifyAB=0" TargetMode="External"/><Relationship Id="rId10" Type="http://schemas.openxmlformats.org/officeDocument/2006/relationships/hyperlink" Target="https://www.newegg.com/Product/Product.aspx?Item=9SIA8SV3808402&amp;cm_re=High_Speed_HDMI_Cable_-_3_Ft._Orange-_-0V5-00M2-001N5-_-Product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adafruit.com/product/2300" TargetMode="External"/><Relationship Id="rId9" Type="http://schemas.openxmlformats.org/officeDocument/2006/relationships/hyperlink" Target="https://www.alliedelec.com/hammond-manufacturing-pbpa19008bk2/70166650/" TargetMode="External"/><Relationship Id="rId14" Type="http://schemas.openxmlformats.org/officeDocument/2006/relationships/hyperlink" Target="https://www.newegg.com/Product/Product.aspx?Item=0PS-00E0-00XF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dafruit.com/product/2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0"/>
  <sheetViews>
    <sheetView topLeftCell="A109" workbookViewId="0">
      <selection activeCell="D116" sqref="D116"/>
    </sheetView>
  </sheetViews>
  <sheetFormatPr defaultRowHeight="15" x14ac:dyDescent="0.25"/>
  <cols>
    <col min="1" max="1" width="3.7109375" customWidth="1"/>
    <col min="2" max="2" width="30.140625" customWidth="1"/>
    <col min="3" max="3" width="4.85546875" customWidth="1"/>
    <col min="4" max="4" width="37.140625" customWidth="1"/>
    <col min="5" max="5" width="9" customWidth="1"/>
    <col min="6" max="6" width="11.85546875" customWidth="1"/>
    <col min="7" max="7" width="12.5703125" style="9" customWidth="1"/>
    <col min="8" max="8" width="14.85546875" style="9" customWidth="1"/>
    <col min="9" max="9" width="12.7109375" style="9" customWidth="1"/>
  </cols>
  <sheetData>
    <row r="2" spans="2:10" x14ac:dyDescent="0.25">
      <c r="D2" t="s">
        <v>0</v>
      </c>
    </row>
    <row r="4" spans="2:10" x14ac:dyDescent="0.25">
      <c r="G4" s="6" t="s">
        <v>1</v>
      </c>
      <c r="H4" s="6" t="s">
        <v>2</v>
      </c>
      <c r="I4" s="6" t="s">
        <v>29</v>
      </c>
    </row>
    <row r="6" spans="2:10" x14ac:dyDescent="0.25">
      <c r="D6" t="s">
        <v>3</v>
      </c>
      <c r="E6" t="s">
        <v>33</v>
      </c>
      <c r="F6" s="1">
        <v>1950</v>
      </c>
      <c r="G6" s="9" t="s">
        <v>35</v>
      </c>
      <c r="H6" s="9">
        <v>2241</v>
      </c>
      <c r="J6" s="9" t="s">
        <v>49</v>
      </c>
    </row>
    <row r="7" spans="2:10" x14ac:dyDescent="0.25">
      <c r="D7" t="s">
        <v>4</v>
      </c>
      <c r="E7" t="s">
        <v>31</v>
      </c>
      <c r="F7" s="1">
        <v>4250</v>
      </c>
      <c r="G7" s="9" t="s">
        <v>35</v>
      </c>
      <c r="H7" s="9">
        <v>2241</v>
      </c>
      <c r="J7" s="9" t="s">
        <v>49</v>
      </c>
    </row>
    <row r="8" spans="2:10" x14ac:dyDescent="0.25">
      <c r="D8" t="s">
        <v>5</v>
      </c>
      <c r="E8" t="s">
        <v>33</v>
      </c>
      <c r="F8" s="1">
        <v>400</v>
      </c>
      <c r="G8" s="9" t="s">
        <v>35</v>
      </c>
      <c r="H8" s="9">
        <v>2241</v>
      </c>
      <c r="J8" s="9" t="s">
        <v>49</v>
      </c>
    </row>
    <row r="10" spans="2:10" ht="15.75" x14ac:dyDescent="0.25">
      <c r="D10" s="3" t="s">
        <v>6</v>
      </c>
      <c r="E10" s="3"/>
    </row>
    <row r="12" spans="2:10" x14ac:dyDescent="0.25">
      <c r="B12" t="s">
        <v>60</v>
      </c>
      <c r="D12" t="s">
        <v>7</v>
      </c>
      <c r="E12" t="s">
        <v>31</v>
      </c>
      <c r="F12" s="1">
        <v>399</v>
      </c>
      <c r="G12" s="9" t="s">
        <v>35</v>
      </c>
      <c r="H12" s="9" t="s">
        <v>37</v>
      </c>
      <c r="J12" s="9" t="s">
        <v>49</v>
      </c>
    </row>
    <row r="13" spans="2:10" x14ac:dyDescent="0.25">
      <c r="B13" t="s">
        <v>60</v>
      </c>
      <c r="D13" t="s">
        <v>7</v>
      </c>
      <c r="E13" t="s">
        <v>31</v>
      </c>
      <c r="F13" s="1">
        <v>399</v>
      </c>
      <c r="G13" s="9" t="s">
        <v>35</v>
      </c>
      <c r="H13" s="9" t="s">
        <v>37</v>
      </c>
      <c r="J13" s="9" t="s">
        <v>49</v>
      </c>
    </row>
    <row r="14" spans="2:10" x14ac:dyDescent="0.25">
      <c r="B14" t="s">
        <v>61</v>
      </c>
      <c r="D14" t="s">
        <v>7</v>
      </c>
      <c r="E14" t="s">
        <v>31</v>
      </c>
      <c r="F14" s="1">
        <v>399</v>
      </c>
      <c r="G14" s="9" t="s">
        <v>35</v>
      </c>
      <c r="H14" s="9" t="s">
        <v>37</v>
      </c>
      <c r="J14" s="9" t="s">
        <v>49</v>
      </c>
    </row>
    <row r="15" spans="2:10" x14ac:dyDescent="0.25">
      <c r="B15" t="s">
        <v>62</v>
      </c>
      <c r="D15" t="s">
        <v>7</v>
      </c>
      <c r="E15" t="s">
        <v>31</v>
      </c>
      <c r="F15" s="1">
        <v>399</v>
      </c>
      <c r="G15" s="9" t="s">
        <v>35</v>
      </c>
      <c r="H15" s="9" t="s">
        <v>37</v>
      </c>
      <c r="J15" s="9" t="s">
        <v>49</v>
      </c>
    </row>
    <row r="17" spans="2:10" x14ac:dyDescent="0.25">
      <c r="B17" t="s">
        <v>63</v>
      </c>
      <c r="D17" t="s">
        <v>8</v>
      </c>
      <c r="E17" t="s">
        <v>33</v>
      </c>
      <c r="F17" s="1">
        <v>250</v>
      </c>
      <c r="G17" s="9" t="s">
        <v>35</v>
      </c>
      <c r="H17" s="9" t="s">
        <v>37</v>
      </c>
      <c r="J17" s="9" t="s">
        <v>49</v>
      </c>
    </row>
    <row r="18" spans="2:10" x14ac:dyDescent="0.25">
      <c r="B18" t="s">
        <v>97</v>
      </c>
      <c r="D18" t="s">
        <v>9</v>
      </c>
      <c r="E18" t="s">
        <v>33</v>
      </c>
      <c r="F18" s="1">
        <v>250</v>
      </c>
      <c r="G18" s="9" t="s">
        <v>35</v>
      </c>
      <c r="H18" s="9" t="s">
        <v>37</v>
      </c>
      <c r="J18" s="9" t="s">
        <v>49</v>
      </c>
    </row>
    <row r="19" spans="2:10" x14ac:dyDescent="0.25">
      <c r="B19" s="14" t="s">
        <v>64</v>
      </c>
      <c r="C19" s="14"/>
      <c r="D19" s="14" t="s">
        <v>8</v>
      </c>
      <c r="E19" s="14" t="s">
        <v>34</v>
      </c>
      <c r="F19" s="36">
        <v>500</v>
      </c>
      <c r="G19" s="15" t="s">
        <v>36</v>
      </c>
      <c r="H19" s="15"/>
      <c r="I19" s="15">
        <v>2103</v>
      </c>
      <c r="J19" s="9" t="s">
        <v>49</v>
      </c>
    </row>
    <row r="20" spans="2:10" x14ac:dyDescent="0.25">
      <c r="B20" s="14" t="s">
        <v>64</v>
      </c>
      <c r="C20" s="14"/>
      <c r="D20" s="14" t="s">
        <v>8</v>
      </c>
      <c r="E20" s="14" t="s">
        <v>34</v>
      </c>
      <c r="F20" s="36">
        <v>500</v>
      </c>
      <c r="G20" s="15" t="s">
        <v>36</v>
      </c>
      <c r="H20" s="15"/>
      <c r="I20" s="15">
        <v>2103</v>
      </c>
      <c r="J20" s="9" t="s">
        <v>49</v>
      </c>
    </row>
    <row r="22" spans="2:10" x14ac:dyDescent="0.25">
      <c r="B22" s="14" t="s">
        <v>65</v>
      </c>
      <c r="C22" s="14"/>
      <c r="D22" s="14" t="s">
        <v>10</v>
      </c>
      <c r="E22" s="14" t="s">
        <v>34</v>
      </c>
      <c r="F22" s="36">
        <v>170</v>
      </c>
      <c r="G22" s="15" t="s">
        <v>35</v>
      </c>
      <c r="H22" s="15"/>
      <c r="I22" s="15" t="s">
        <v>38</v>
      </c>
      <c r="J22" s="9" t="s">
        <v>49</v>
      </c>
    </row>
    <row r="23" spans="2:10" x14ac:dyDescent="0.25">
      <c r="B23" s="14" t="s">
        <v>65</v>
      </c>
      <c r="C23" s="14"/>
      <c r="D23" s="14" t="s">
        <v>10</v>
      </c>
      <c r="E23" s="14" t="s">
        <v>34</v>
      </c>
      <c r="F23" s="36">
        <v>170</v>
      </c>
      <c r="G23" s="15" t="s">
        <v>35</v>
      </c>
      <c r="H23" s="15" t="s">
        <v>37</v>
      </c>
      <c r="I23" s="15">
        <v>2223</v>
      </c>
      <c r="J23" s="9" t="s">
        <v>49</v>
      </c>
    </row>
    <row r="25" spans="2:10" x14ac:dyDescent="0.25">
      <c r="B25" t="s">
        <v>66</v>
      </c>
      <c r="D25" t="s">
        <v>11</v>
      </c>
      <c r="E25" t="s">
        <v>34</v>
      </c>
      <c r="F25" s="2">
        <v>750</v>
      </c>
      <c r="G25" s="9" t="s">
        <v>35</v>
      </c>
      <c r="H25" s="9" t="s">
        <v>37</v>
      </c>
      <c r="J25" s="9" t="s">
        <v>49</v>
      </c>
    </row>
    <row r="26" spans="2:10" x14ac:dyDescent="0.25">
      <c r="B26" t="s">
        <v>67</v>
      </c>
      <c r="D26" t="s">
        <v>11</v>
      </c>
      <c r="E26" t="s">
        <v>34</v>
      </c>
      <c r="F26" s="2">
        <v>750</v>
      </c>
      <c r="G26" s="9" t="s">
        <v>35</v>
      </c>
      <c r="H26" s="9" t="s">
        <v>37</v>
      </c>
      <c r="J26" s="9" t="s">
        <v>49</v>
      </c>
    </row>
    <row r="29" spans="2:10" ht="15.75" x14ac:dyDescent="0.25">
      <c r="D29" s="3" t="s">
        <v>12</v>
      </c>
      <c r="E29" s="3"/>
    </row>
    <row r="31" spans="2:10" x14ac:dyDescent="0.25">
      <c r="B31" t="s">
        <v>40</v>
      </c>
      <c r="D31" t="s">
        <v>32</v>
      </c>
      <c r="E31" t="s">
        <v>31</v>
      </c>
      <c r="F31" s="1">
        <v>200</v>
      </c>
      <c r="G31" s="9" t="s">
        <v>35</v>
      </c>
      <c r="H31" s="9" t="s">
        <v>37</v>
      </c>
      <c r="J31" s="9" t="s">
        <v>49</v>
      </c>
    </row>
    <row r="32" spans="2:10" x14ac:dyDescent="0.25">
      <c r="B32" t="s">
        <v>68</v>
      </c>
      <c r="D32" t="s">
        <v>13</v>
      </c>
      <c r="E32" s="5" t="s">
        <v>33</v>
      </c>
      <c r="F32" s="1">
        <v>300</v>
      </c>
      <c r="G32" s="9" t="s">
        <v>35</v>
      </c>
      <c r="H32" s="9" t="s">
        <v>37</v>
      </c>
      <c r="J32" s="9" t="s">
        <v>49</v>
      </c>
    </row>
    <row r="34" spans="2:10" x14ac:dyDescent="0.25">
      <c r="B34" t="s">
        <v>70</v>
      </c>
      <c r="D34" t="s">
        <v>14</v>
      </c>
      <c r="E34" t="s">
        <v>34</v>
      </c>
      <c r="F34" s="1">
        <v>35</v>
      </c>
      <c r="G34" s="9" t="s">
        <v>35</v>
      </c>
      <c r="H34" s="9" t="s">
        <v>37</v>
      </c>
      <c r="J34" s="9" t="s">
        <v>49</v>
      </c>
    </row>
    <row r="35" spans="2:10" x14ac:dyDescent="0.25">
      <c r="B35" t="s">
        <v>73</v>
      </c>
      <c r="D35" t="s">
        <v>14</v>
      </c>
      <c r="E35" t="s">
        <v>34</v>
      </c>
      <c r="F35" s="1">
        <v>40</v>
      </c>
      <c r="G35" s="9" t="s">
        <v>35</v>
      </c>
      <c r="H35" s="9" t="s">
        <v>37</v>
      </c>
      <c r="J35" s="9" t="s">
        <v>49</v>
      </c>
    </row>
    <row r="36" spans="2:10" x14ac:dyDescent="0.25">
      <c r="B36" t="s">
        <v>72</v>
      </c>
      <c r="D36" t="s">
        <v>14</v>
      </c>
      <c r="E36" t="s">
        <v>34</v>
      </c>
      <c r="F36" s="1">
        <v>35</v>
      </c>
      <c r="G36" s="9" t="s">
        <v>35</v>
      </c>
      <c r="H36" s="9" t="s">
        <v>37</v>
      </c>
      <c r="J36" s="9" t="s">
        <v>49</v>
      </c>
    </row>
    <row r="37" spans="2:10" x14ac:dyDescent="0.25">
      <c r="B37" t="s">
        <v>71</v>
      </c>
      <c r="D37" t="s">
        <v>14</v>
      </c>
      <c r="E37" t="s">
        <v>34</v>
      </c>
      <c r="F37" s="1">
        <v>40</v>
      </c>
      <c r="G37" s="9" t="s">
        <v>35</v>
      </c>
      <c r="H37" s="9" t="s">
        <v>37</v>
      </c>
      <c r="J37" s="9" t="s">
        <v>49</v>
      </c>
    </row>
    <row r="39" spans="2:10" x14ac:dyDescent="0.25">
      <c r="B39" t="s">
        <v>74</v>
      </c>
      <c r="D39" t="s">
        <v>15</v>
      </c>
      <c r="E39" t="s">
        <v>34</v>
      </c>
      <c r="F39" s="1">
        <v>165</v>
      </c>
      <c r="G39" s="9" t="s">
        <v>35</v>
      </c>
      <c r="H39" s="9" t="s">
        <v>37</v>
      </c>
      <c r="J39" s="9" t="s">
        <v>49</v>
      </c>
    </row>
    <row r="40" spans="2:10" x14ac:dyDescent="0.25">
      <c r="B40" t="s">
        <v>75</v>
      </c>
      <c r="D40" t="s">
        <v>15</v>
      </c>
      <c r="E40" t="s">
        <v>34</v>
      </c>
      <c r="F40" s="1">
        <v>165</v>
      </c>
      <c r="G40" s="9" t="s">
        <v>35</v>
      </c>
      <c r="H40" s="9" t="s">
        <v>37</v>
      </c>
      <c r="J40" s="9" t="s">
        <v>49</v>
      </c>
    </row>
    <row r="41" spans="2:10" x14ac:dyDescent="0.25">
      <c r="B41" t="s">
        <v>76</v>
      </c>
      <c r="D41" t="s">
        <v>15</v>
      </c>
      <c r="E41" t="s">
        <v>34</v>
      </c>
      <c r="F41" s="1">
        <v>165</v>
      </c>
      <c r="G41" s="9" t="s">
        <v>35</v>
      </c>
      <c r="H41" s="9" t="s">
        <v>37</v>
      </c>
      <c r="J41" s="9" t="s">
        <v>49</v>
      </c>
    </row>
    <row r="42" spans="2:10" x14ac:dyDescent="0.25">
      <c r="B42" s="15" t="s">
        <v>77</v>
      </c>
      <c r="C42" s="14"/>
      <c r="D42" s="14" t="s">
        <v>15</v>
      </c>
      <c r="E42" s="14" t="s">
        <v>34</v>
      </c>
      <c r="F42" s="36">
        <v>165</v>
      </c>
      <c r="G42" s="15" t="s">
        <v>35</v>
      </c>
      <c r="H42" s="15"/>
      <c r="I42" s="15" t="s">
        <v>38</v>
      </c>
      <c r="J42" s="9" t="s">
        <v>49</v>
      </c>
    </row>
    <row r="44" spans="2:10" x14ac:dyDescent="0.25">
      <c r="B44" t="s">
        <v>78</v>
      </c>
      <c r="D44" t="s">
        <v>16</v>
      </c>
      <c r="E44" t="s">
        <v>34</v>
      </c>
      <c r="F44" s="1">
        <v>99</v>
      </c>
      <c r="G44" s="9" t="s">
        <v>35</v>
      </c>
      <c r="H44" s="9" t="s">
        <v>37</v>
      </c>
      <c r="J44" s="9" t="s">
        <v>49</v>
      </c>
    </row>
    <row r="45" spans="2:10" x14ac:dyDescent="0.25">
      <c r="B45" t="s">
        <v>79</v>
      </c>
      <c r="D45" t="s">
        <v>16</v>
      </c>
      <c r="E45" t="s">
        <v>34</v>
      </c>
      <c r="F45" s="1">
        <v>150</v>
      </c>
      <c r="G45" s="9" t="s">
        <v>35</v>
      </c>
      <c r="H45" s="9" t="s">
        <v>37</v>
      </c>
      <c r="J45" s="9" t="s">
        <v>49</v>
      </c>
    </row>
    <row r="46" spans="2:10" x14ac:dyDescent="0.25">
      <c r="B46" t="s">
        <v>80</v>
      </c>
      <c r="D46" t="s">
        <v>16</v>
      </c>
      <c r="E46" t="s">
        <v>34</v>
      </c>
      <c r="F46" s="1">
        <v>150</v>
      </c>
      <c r="G46" s="9" t="s">
        <v>35</v>
      </c>
      <c r="H46" s="9" t="s">
        <v>37</v>
      </c>
      <c r="J46" s="9" t="s">
        <v>49</v>
      </c>
    </row>
    <row r="47" spans="2:10" x14ac:dyDescent="0.25">
      <c r="B47" t="s">
        <v>81</v>
      </c>
      <c r="D47" t="s">
        <v>16</v>
      </c>
      <c r="E47" t="s">
        <v>34</v>
      </c>
      <c r="F47" s="1">
        <v>150</v>
      </c>
      <c r="G47" s="9" t="s">
        <v>35</v>
      </c>
      <c r="H47" s="9" t="s">
        <v>37</v>
      </c>
      <c r="J47" s="9" t="s">
        <v>49</v>
      </c>
    </row>
    <row r="48" spans="2:10" x14ac:dyDescent="0.25">
      <c r="B48" t="s">
        <v>93</v>
      </c>
      <c r="D48" t="s">
        <v>16</v>
      </c>
      <c r="E48" t="s">
        <v>34</v>
      </c>
      <c r="F48" s="1">
        <v>150</v>
      </c>
      <c r="G48" s="9" t="s">
        <v>35</v>
      </c>
      <c r="H48" s="9" t="s">
        <v>37</v>
      </c>
      <c r="J48" s="9" t="s">
        <v>49</v>
      </c>
    </row>
    <row r="49" spans="2:10" x14ac:dyDescent="0.25">
      <c r="B49" t="s">
        <v>82</v>
      </c>
      <c r="D49" t="s">
        <v>16</v>
      </c>
      <c r="E49" t="s">
        <v>34</v>
      </c>
      <c r="F49" s="1">
        <v>150</v>
      </c>
      <c r="G49" s="9" t="s">
        <v>35</v>
      </c>
      <c r="H49" s="9" t="s">
        <v>37</v>
      </c>
      <c r="J49" s="9" t="s">
        <v>49</v>
      </c>
    </row>
    <row r="50" spans="2:10" x14ac:dyDescent="0.25">
      <c r="B50" t="s">
        <v>83</v>
      </c>
      <c r="D50" t="s">
        <v>16</v>
      </c>
      <c r="E50" t="s">
        <v>34</v>
      </c>
      <c r="F50" s="1">
        <v>150</v>
      </c>
      <c r="G50" s="9" t="s">
        <v>35</v>
      </c>
      <c r="H50" s="9" t="s">
        <v>37</v>
      </c>
      <c r="J50" s="9" t="s">
        <v>49</v>
      </c>
    </row>
    <row r="51" spans="2:10" x14ac:dyDescent="0.25">
      <c r="B51" t="s">
        <v>84</v>
      </c>
      <c r="D51" t="s">
        <v>16</v>
      </c>
      <c r="E51" t="s">
        <v>34</v>
      </c>
      <c r="F51" s="1">
        <v>150</v>
      </c>
      <c r="G51" s="9" t="s">
        <v>35</v>
      </c>
      <c r="H51" s="9" t="s">
        <v>37</v>
      </c>
      <c r="J51" s="9" t="s">
        <v>49</v>
      </c>
    </row>
    <row r="54" spans="2:10" ht="15.75" x14ac:dyDescent="0.25">
      <c r="D54" s="3" t="s">
        <v>17</v>
      </c>
      <c r="E54" s="3"/>
    </row>
    <row r="56" spans="2:10" x14ac:dyDescent="0.25">
      <c r="B56" s="15" t="s">
        <v>77</v>
      </c>
      <c r="C56" s="14"/>
      <c r="D56" s="14" t="s">
        <v>18</v>
      </c>
      <c r="E56" s="14" t="s">
        <v>33</v>
      </c>
      <c r="F56" s="36">
        <v>30</v>
      </c>
      <c r="G56" s="15" t="s">
        <v>35</v>
      </c>
      <c r="H56" s="15"/>
      <c r="I56" s="15" t="s">
        <v>38</v>
      </c>
      <c r="J56" s="9" t="s">
        <v>49</v>
      </c>
    </row>
    <row r="57" spans="2:10" x14ac:dyDescent="0.25">
      <c r="B57" s="15" t="s">
        <v>77</v>
      </c>
      <c r="C57" s="14"/>
      <c r="D57" s="14" t="s">
        <v>18</v>
      </c>
      <c r="E57" s="14" t="s">
        <v>33</v>
      </c>
      <c r="F57" s="36">
        <v>30</v>
      </c>
      <c r="G57" s="15" t="s">
        <v>35</v>
      </c>
      <c r="H57" s="15"/>
      <c r="I57" s="15" t="s">
        <v>38</v>
      </c>
      <c r="J57" s="9" t="s">
        <v>49</v>
      </c>
    </row>
    <row r="59" spans="2:10" x14ac:dyDescent="0.25">
      <c r="B59" t="s">
        <v>86</v>
      </c>
      <c r="D59" t="s">
        <v>19</v>
      </c>
      <c r="E59" t="s">
        <v>33</v>
      </c>
      <c r="F59" s="1">
        <v>89.99</v>
      </c>
      <c r="G59" s="9" t="s">
        <v>35</v>
      </c>
      <c r="H59" s="9" t="s">
        <v>39</v>
      </c>
      <c r="J59" s="9" t="s">
        <v>49</v>
      </c>
    </row>
    <row r="60" spans="2:10" x14ac:dyDescent="0.25">
      <c r="B60" t="s">
        <v>85</v>
      </c>
      <c r="D60" t="s">
        <v>19</v>
      </c>
      <c r="E60" t="s">
        <v>33</v>
      </c>
      <c r="F60" s="1">
        <v>179.99</v>
      </c>
      <c r="G60" s="9" t="s">
        <v>35</v>
      </c>
      <c r="H60" s="9" t="s">
        <v>39</v>
      </c>
      <c r="J60" s="9" t="s">
        <v>49</v>
      </c>
    </row>
    <row r="61" spans="2:10" x14ac:dyDescent="0.25">
      <c r="B61" t="s">
        <v>86</v>
      </c>
      <c r="D61" t="s">
        <v>19</v>
      </c>
      <c r="E61" t="s">
        <v>33</v>
      </c>
      <c r="F61" s="1">
        <v>195</v>
      </c>
      <c r="G61" s="9" t="s">
        <v>35</v>
      </c>
      <c r="I61" s="9" t="s">
        <v>38</v>
      </c>
      <c r="J61" s="9" t="s">
        <v>49</v>
      </c>
    </row>
    <row r="63" spans="2:10" x14ac:dyDescent="0.25">
      <c r="B63" t="s">
        <v>68</v>
      </c>
      <c r="D63" t="s">
        <v>20</v>
      </c>
      <c r="E63" t="s">
        <v>33</v>
      </c>
      <c r="F63" s="1">
        <v>95.73</v>
      </c>
      <c r="G63" s="9" t="s">
        <v>35</v>
      </c>
      <c r="H63" s="9" t="s">
        <v>41</v>
      </c>
      <c r="J63" s="9" t="s">
        <v>49</v>
      </c>
    </row>
    <row r="64" spans="2:10" x14ac:dyDescent="0.25">
      <c r="B64" t="s">
        <v>69</v>
      </c>
      <c r="D64" t="s">
        <v>20</v>
      </c>
      <c r="E64" t="s">
        <v>33</v>
      </c>
      <c r="F64" s="1">
        <v>95.73</v>
      </c>
      <c r="G64" s="9" t="s">
        <v>35</v>
      </c>
      <c r="H64" s="9" t="s">
        <v>42</v>
      </c>
      <c r="J64" s="9" t="s">
        <v>49</v>
      </c>
    </row>
    <row r="65" spans="2:10" x14ac:dyDescent="0.25">
      <c r="B65" t="s">
        <v>87</v>
      </c>
      <c r="D65" t="s">
        <v>21</v>
      </c>
      <c r="E65" t="s">
        <v>33</v>
      </c>
      <c r="F65" s="1">
        <v>229.56</v>
      </c>
      <c r="G65" s="9" t="s">
        <v>35</v>
      </c>
      <c r="H65" s="9" t="s">
        <v>43</v>
      </c>
      <c r="J65" s="9" t="s">
        <v>49</v>
      </c>
    </row>
    <row r="66" spans="2:10" x14ac:dyDescent="0.25">
      <c r="B66" t="s">
        <v>88</v>
      </c>
      <c r="D66" t="s">
        <v>22</v>
      </c>
      <c r="E66" t="s">
        <v>34</v>
      </c>
      <c r="F66" s="1">
        <v>300</v>
      </c>
      <c r="G66" s="9" t="s">
        <v>35</v>
      </c>
      <c r="H66" s="9" t="s">
        <v>40</v>
      </c>
      <c r="J66" s="9" t="s">
        <v>49</v>
      </c>
    </row>
    <row r="69" spans="2:10" ht="15.75" x14ac:dyDescent="0.25">
      <c r="D69" s="4" t="s">
        <v>23</v>
      </c>
      <c r="E69" s="4"/>
    </row>
    <row r="71" spans="2:10" x14ac:dyDescent="0.25">
      <c r="B71" t="s">
        <v>94</v>
      </c>
      <c r="D71" t="s">
        <v>24</v>
      </c>
      <c r="E71" t="s">
        <v>34</v>
      </c>
      <c r="F71" s="1">
        <v>119</v>
      </c>
      <c r="G71" s="9" t="s">
        <v>35</v>
      </c>
      <c r="H71" s="9" t="s">
        <v>44</v>
      </c>
      <c r="J71" s="9" t="s">
        <v>49</v>
      </c>
    </row>
    <row r="73" spans="2:10" x14ac:dyDescent="0.25">
      <c r="B73" t="s">
        <v>45</v>
      </c>
      <c r="D73" t="s">
        <v>25</v>
      </c>
      <c r="E73" t="s">
        <v>31</v>
      </c>
      <c r="F73" s="1">
        <v>385</v>
      </c>
      <c r="G73" s="9" t="s">
        <v>35</v>
      </c>
      <c r="H73" s="9" t="s">
        <v>45</v>
      </c>
      <c r="J73" s="9" t="s">
        <v>49</v>
      </c>
    </row>
    <row r="74" spans="2:10" x14ac:dyDescent="0.25">
      <c r="B74" t="s">
        <v>46</v>
      </c>
      <c r="D74" t="s">
        <v>25</v>
      </c>
      <c r="E74" t="s">
        <v>31</v>
      </c>
      <c r="F74" s="1">
        <v>500</v>
      </c>
      <c r="G74" s="9" t="s">
        <v>35</v>
      </c>
      <c r="H74" s="9" t="s">
        <v>46</v>
      </c>
      <c r="J74" s="9" t="s">
        <v>49</v>
      </c>
    </row>
    <row r="75" spans="2:10" x14ac:dyDescent="0.25">
      <c r="B75" t="s">
        <v>47</v>
      </c>
      <c r="D75" t="s">
        <v>25</v>
      </c>
      <c r="E75" t="s">
        <v>33</v>
      </c>
      <c r="F75" s="1">
        <v>500</v>
      </c>
      <c r="G75" s="9" t="s">
        <v>35</v>
      </c>
      <c r="H75" s="9" t="s">
        <v>47</v>
      </c>
      <c r="J75" s="9" t="s">
        <v>49</v>
      </c>
    </row>
    <row r="78" spans="2:10" ht="15.75" x14ac:dyDescent="0.25">
      <c r="D78" s="3" t="s">
        <v>26</v>
      </c>
      <c r="E78" s="3"/>
    </row>
    <row r="80" spans="2:10" x14ac:dyDescent="0.25">
      <c r="D80" t="s">
        <v>27</v>
      </c>
      <c r="E80" t="s">
        <v>33</v>
      </c>
      <c r="F80" s="1">
        <v>350</v>
      </c>
      <c r="G80" s="9" t="s">
        <v>35</v>
      </c>
    </row>
    <row r="81" spans="2:10" x14ac:dyDescent="0.25">
      <c r="D81" t="s">
        <v>27</v>
      </c>
      <c r="E81" t="s">
        <v>33</v>
      </c>
      <c r="F81" s="1">
        <v>350</v>
      </c>
      <c r="G81" s="9" t="s">
        <v>35</v>
      </c>
    </row>
    <row r="82" spans="2:10" x14ac:dyDescent="0.25">
      <c r="D82" t="s">
        <v>27</v>
      </c>
      <c r="E82" t="s">
        <v>33</v>
      </c>
      <c r="F82" s="1">
        <v>350</v>
      </c>
      <c r="G82" s="9" t="s">
        <v>35</v>
      </c>
    </row>
    <row r="84" spans="2:10" x14ac:dyDescent="0.25">
      <c r="D84" t="s">
        <v>28</v>
      </c>
      <c r="E84" t="s">
        <v>34</v>
      </c>
      <c r="F84" s="2">
        <v>2845</v>
      </c>
      <c r="G84" s="9" t="s">
        <v>35</v>
      </c>
      <c r="H84" s="10" t="s">
        <v>48</v>
      </c>
      <c r="J84" s="9" t="s">
        <v>49</v>
      </c>
    </row>
    <row r="86" spans="2:10" ht="18.75" x14ac:dyDescent="0.3">
      <c r="D86" s="7" t="s">
        <v>30</v>
      </c>
      <c r="E86" s="7"/>
      <c r="F86" s="8">
        <f>SUM(F6:F85)</f>
        <v>20640</v>
      </c>
      <c r="G86" s="41"/>
    </row>
    <row r="87" spans="2:10" s="14" customFormat="1" x14ac:dyDescent="0.25">
      <c r="G87" s="15"/>
      <c r="H87" s="15"/>
      <c r="I87" s="15"/>
    </row>
    <row r="88" spans="2:10" x14ac:dyDescent="0.25">
      <c r="D88" s="13" t="s">
        <v>53</v>
      </c>
    </row>
    <row r="90" spans="2:10" x14ac:dyDescent="0.25">
      <c r="B90" t="s">
        <v>69</v>
      </c>
      <c r="C90" t="s">
        <v>49</v>
      </c>
      <c r="D90" t="s">
        <v>50</v>
      </c>
      <c r="E90" t="s">
        <v>52</v>
      </c>
      <c r="F90" s="1">
        <v>290</v>
      </c>
    </row>
    <row r="91" spans="2:10" x14ac:dyDescent="0.25">
      <c r="B91" t="s">
        <v>89</v>
      </c>
      <c r="C91" t="s">
        <v>49</v>
      </c>
      <c r="D91" t="s">
        <v>50</v>
      </c>
      <c r="E91" t="s">
        <v>52</v>
      </c>
      <c r="F91" s="1">
        <v>290</v>
      </c>
    </row>
    <row r="92" spans="2:10" x14ac:dyDescent="0.25">
      <c r="B92" t="s">
        <v>90</v>
      </c>
      <c r="C92" t="s">
        <v>49</v>
      </c>
      <c r="D92" t="s">
        <v>50</v>
      </c>
      <c r="E92" t="s">
        <v>52</v>
      </c>
      <c r="F92" s="1">
        <v>290</v>
      </c>
    </row>
    <row r="93" spans="2:10" x14ac:dyDescent="0.25">
      <c r="B93" t="s">
        <v>91</v>
      </c>
      <c r="C93" t="s">
        <v>49</v>
      </c>
      <c r="D93" t="s">
        <v>51</v>
      </c>
      <c r="E93" t="s">
        <v>52</v>
      </c>
      <c r="F93" s="1">
        <v>30</v>
      </c>
    </row>
    <row r="94" spans="2:10" x14ac:dyDescent="0.25">
      <c r="B94" t="s">
        <v>95</v>
      </c>
      <c r="C94" t="s">
        <v>49</v>
      </c>
      <c r="D94" t="s">
        <v>25</v>
      </c>
      <c r="E94" t="s">
        <v>52</v>
      </c>
      <c r="F94" s="1">
        <v>350</v>
      </c>
    </row>
    <row r="95" spans="2:10" x14ac:dyDescent="0.25">
      <c r="H95" s="37" t="s">
        <v>116</v>
      </c>
    </row>
    <row r="96" spans="2:10" ht="18.75" x14ac:dyDescent="0.3">
      <c r="D96" s="7" t="s">
        <v>30</v>
      </c>
      <c r="F96" s="8">
        <f>SUM(F90:F95)</f>
        <v>1250</v>
      </c>
      <c r="H96" s="38">
        <f>F86+F96-F42-F20-F19-F23-F22+F105-F56-F57</f>
        <v>20395</v>
      </c>
    </row>
    <row r="99" spans="2:10" x14ac:dyDescent="0.25">
      <c r="C99" s="16"/>
      <c r="D99" s="17" t="s">
        <v>54</v>
      </c>
      <c r="E99" s="18"/>
      <c r="F99" s="19"/>
    </row>
    <row r="100" spans="2:10" x14ac:dyDescent="0.25">
      <c r="B100" t="s">
        <v>123</v>
      </c>
      <c r="C100" s="20"/>
      <c r="D100" s="21"/>
      <c r="E100" s="21"/>
      <c r="F100" s="22"/>
    </row>
    <row r="101" spans="2:10" x14ac:dyDescent="0.25">
      <c r="B101" t="s">
        <v>124</v>
      </c>
      <c r="C101" s="20" t="s">
        <v>49</v>
      </c>
      <c r="D101" s="21" t="s">
        <v>55</v>
      </c>
      <c r="E101" s="23" t="s">
        <v>56</v>
      </c>
      <c r="F101" s="24">
        <v>1495</v>
      </c>
    </row>
    <row r="102" spans="2:10" x14ac:dyDescent="0.25">
      <c r="C102" s="20" t="s">
        <v>49</v>
      </c>
      <c r="D102" s="21" t="s">
        <v>57</v>
      </c>
      <c r="E102" s="23" t="s">
        <v>56</v>
      </c>
      <c r="F102" s="24">
        <v>448</v>
      </c>
    </row>
    <row r="103" spans="2:10" x14ac:dyDescent="0.25">
      <c r="C103" s="20" t="s">
        <v>49</v>
      </c>
      <c r="D103" s="21" t="s">
        <v>58</v>
      </c>
      <c r="E103" s="23" t="s">
        <v>59</v>
      </c>
      <c r="F103" s="24">
        <v>37</v>
      </c>
      <c r="J103">
        <v>8</v>
      </c>
    </row>
    <row r="104" spans="2:10" x14ac:dyDescent="0.25">
      <c r="C104" s="20" t="s">
        <v>49</v>
      </c>
      <c r="D104" t="s">
        <v>126</v>
      </c>
      <c r="E104" s="23" t="s">
        <v>59</v>
      </c>
      <c r="F104" s="24">
        <f>2*75</f>
        <v>150</v>
      </c>
    </row>
    <row r="105" spans="2:10" x14ac:dyDescent="0.25">
      <c r="B105" t="s">
        <v>96</v>
      </c>
      <c r="C105" s="20" t="s">
        <v>49</v>
      </c>
      <c r="D105" s="23" t="s">
        <v>92</v>
      </c>
      <c r="E105" s="21"/>
      <c r="F105" s="24">
        <v>70</v>
      </c>
      <c r="J105">
        <f>J103+8</f>
        <v>16</v>
      </c>
    </row>
    <row r="106" spans="2:10" x14ac:dyDescent="0.25">
      <c r="C106" s="20"/>
      <c r="D106" s="21"/>
      <c r="E106" s="21"/>
      <c r="F106" s="22"/>
      <c r="J106">
        <f>J105+J103</f>
        <v>24</v>
      </c>
    </row>
    <row r="107" spans="2:10" ht="18.75" x14ac:dyDescent="0.3">
      <c r="C107" s="20"/>
      <c r="D107" s="25" t="s">
        <v>30</v>
      </c>
      <c r="E107" s="21"/>
      <c r="F107" s="26">
        <f>SUM(F101:F105)</f>
        <v>2200</v>
      </c>
      <c r="J107">
        <f>J106+8</f>
        <v>32</v>
      </c>
    </row>
    <row r="108" spans="2:10" x14ac:dyDescent="0.25">
      <c r="C108" s="20"/>
      <c r="D108" s="21"/>
      <c r="E108" s="21"/>
      <c r="F108" s="22"/>
      <c r="J108">
        <v>32</v>
      </c>
    </row>
    <row r="109" spans="2:10" x14ac:dyDescent="0.25">
      <c r="C109" s="20"/>
      <c r="D109" s="21"/>
      <c r="E109" s="21"/>
      <c r="F109" s="22"/>
    </row>
    <row r="110" spans="2:10" x14ac:dyDescent="0.25">
      <c r="C110" s="20"/>
      <c r="D110" s="27" t="s">
        <v>107</v>
      </c>
      <c r="E110" s="21" t="s">
        <v>108</v>
      </c>
      <c r="F110" s="22"/>
    </row>
    <row r="111" spans="2:10" x14ac:dyDescent="0.25">
      <c r="C111" s="20" t="s">
        <v>49</v>
      </c>
      <c r="D111" s="23" t="s">
        <v>101</v>
      </c>
      <c r="E111" s="28">
        <v>8.58</v>
      </c>
      <c r="F111" s="29">
        <f>E111*12</f>
        <v>102.96000000000001</v>
      </c>
    </row>
    <row r="112" spans="2:10" x14ac:dyDescent="0.25">
      <c r="C112" s="20" t="s">
        <v>49</v>
      </c>
      <c r="D112" s="21" t="s">
        <v>102</v>
      </c>
      <c r="E112" s="28">
        <v>4.8600000000000003</v>
      </c>
      <c r="F112" s="29">
        <f>E112*24</f>
        <v>116.64000000000001</v>
      </c>
    </row>
    <row r="113" spans="2:6" x14ac:dyDescent="0.25">
      <c r="C113" s="20" t="s">
        <v>49</v>
      </c>
      <c r="D113" s="23" t="s">
        <v>103</v>
      </c>
      <c r="E113" s="28">
        <v>10.8</v>
      </c>
      <c r="F113" s="29">
        <f t="shared" ref="F113" si="0">E113*12</f>
        <v>129.60000000000002</v>
      </c>
    </row>
    <row r="114" spans="2:6" x14ac:dyDescent="0.25">
      <c r="C114" s="20" t="s">
        <v>49</v>
      </c>
      <c r="D114" s="23" t="s">
        <v>104</v>
      </c>
      <c r="E114" s="28">
        <v>19.66</v>
      </c>
      <c r="F114" s="29">
        <f>E114*2</f>
        <v>39.32</v>
      </c>
    </row>
    <row r="115" spans="2:6" x14ac:dyDescent="0.25">
      <c r="C115" s="20" t="s">
        <v>49</v>
      </c>
      <c r="D115" s="23" t="s">
        <v>105</v>
      </c>
      <c r="E115" s="28">
        <v>27.07</v>
      </c>
      <c r="F115" s="29">
        <f>E115*4</f>
        <v>108.28</v>
      </c>
    </row>
    <row r="116" spans="2:6" x14ac:dyDescent="0.25">
      <c r="C116" s="20" t="s">
        <v>49</v>
      </c>
      <c r="D116" s="23" t="s">
        <v>106</v>
      </c>
      <c r="E116" s="28">
        <v>32.46</v>
      </c>
      <c r="F116" s="29">
        <f>E116*2</f>
        <v>64.92</v>
      </c>
    </row>
    <row r="117" spans="2:6" x14ac:dyDescent="0.25">
      <c r="C117" s="20"/>
      <c r="D117" s="21"/>
      <c r="E117" s="21"/>
      <c r="F117" s="22"/>
    </row>
    <row r="118" spans="2:6" ht="15.75" x14ac:dyDescent="0.25">
      <c r="C118" s="20"/>
      <c r="D118" s="21"/>
      <c r="E118" s="30" t="s">
        <v>109</v>
      </c>
      <c r="F118" s="31">
        <f>SUM(F111:F116)</f>
        <v>561.72</v>
      </c>
    </row>
    <row r="119" spans="2:6" x14ac:dyDescent="0.25">
      <c r="C119" s="20"/>
      <c r="D119" s="21"/>
      <c r="E119" s="21"/>
      <c r="F119" s="22"/>
    </row>
    <row r="120" spans="2:6" x14ac:dyDescent="0.25">
      <c r="C120" s="20"/>
      <c r="D120" s="27" t="s">
        <v>56</v>
      </c>
      <c r="E120" s="21"/>
      <c r="F120" s="22"/>
    </row>
    <row r="121" spans="2:6" x14ac:dyDescent="0.25">
      <c r="C121" s="20"/>
      <c r="D121" s="21"/>
      <c r="E121" s="21"/>
      <c r="F121" s="22"/>
    </row>
    <row r="122" spans="2:6" x14ac:dyDescent="0.25">
      <c r="C122" s="20" t="s">
        <v>49</v>
      </c>
      <c r="D122" s="23" t="s">
        <v>110</v>
      </c>
      <c r="E122" s="28">
        <v>20.38</v>
      </c>
      <c r="F122" s="29">
        <f>E122*5</f>
        <v>101.89999999999999</v>
      </c>
    </row>
    <row r="123" spans="2:6" x14ac:dyDescent="0.25">
      <c r="C123" s="20" t="s">
        <v>49</v>
      </c>
      <c r="D123" s="23" t="s">
        <v>111</v>
      </c>
      <c r="E123" s="28">
        <v>5.29</v>
      </c>
      <c r="F123" s="29">
        <f t="shared" ref="F123" si="1">E123*5</f>
        <v>26.45</v>
      </c>
    </row>
    <row r="124" spans="2:6" x14ac:dyDescent="0.25">
      <c r="C124" s="20" t="s">
        <v>49</v>
      </c>
      <c r="D124" s="23" t="s">
        <v>112</v>
      </c>
      <c r="E124" s="28">
        <v>76.95</v>
      </c>
      <c r="F124" s="29">
        <f>E124*4</f>
        <v>307.8</v>
      </c>
    </row>
    <row r="125" spans="2:6" x14ac:dyDescent="0.25">
      <c r="C125" s="20" t="s">
        <v>49</v>
      </c>
      <c r="D125" s="23" t="s">
        <v>113</v>
      </c>
      <c r="E125" s="28">
        <v>150</v>
      </c>
      <c r="F125" s="29">
        <f>E125*2</f>
        <v>300</v>
      </c>
    </row>
    <row r="126" spans="2:6" x14ac:dyDescent="0.25">
      <c r="B126" s="39" t="s">
        <v>122</v>
      </c>
      <c r="C126" s="40">
        <v>0.25</v>
      </c>
      <c r="D126" s="23" t="s">
        <v>114</v>
      </c>
      <c r="E126" s="28">
        <v>5.86</v>
      </c>
      <c r="F126" s="29">
        <f>E126*4</f>
        <v>23.44</v>
      </c>
    </row>
    <row r="127" spans="2:6" x14ac:dyDescent="0.25">
      <c r="C127" s="20"/>
      <c r="D127" s="21"/>
      <c r="E127" s="21"/>
      <c r="F127" s="22"/>
    </row>
    <row r="128" spans="2:6" ht="15.75" x14ac:dyDescent="0.25">
      <c r="C128" s="20"/>
      <c r="D128" s="21"/>
      <c r="E128" s="30" t="s">
        <v>109</v>
      </c>
      <c r="F128" s="31">
        <f>SUM(F122:F126)</f>
        <v>759.59</v>
      </c>
    </row>
    <row r="129" spans="3:8" x14ac:dyDescent="0.25">
      <c r="C129" s="20"/>
      <c r="D129" s="21"/>
      <c r="E129" s="21"/>
      <c r="F129" s="22"/>
    </row>
    <row r="130" spans="3:8" x14ac:dyDescent="0.25">
      <c r="C130" s="20"/>
      <c r="D130" s="27" t="s">
        <v>117</v>
      </c>
      <c r="E130" s="21"/>
      <c r="F130" s="22"/>
    </row>
    <row r="131" spans="3:8" x14ac:dyDescent="0.25">
      <c r="C131" s="20" t="s">
        <v>49</v>
      </c>
      <c r="D131" s="23" t="s">
        <v>118</v>
      </c>
      <c r="E131" s="28">
        <v>136</v>
      </c>
      <c r="F131" s="29">
        <f>E131*2</f>
        <v>272</v>
      </c>
    </row>
    <row r="132" spans="3:8" x14ac:dyDescent="0.25">
      <c r="C132" s="20"/>
      <c r="D132" s="21"/>
      <c r="E132" s="28"/>
      <c r="F132" s="29"/>
    </row>
    <row r="133" spans="3:8" x14ac:dyDescent="0.25">
      <c r="C133" s="20"/>
      <c r="D133" s="27" t="s">
        <v>119</v>
      </c>
      <c r="E133" s="28"/>
      <c r="F133" s="29"/>
    </row>
    <row r="134" spans="3:8" x14ac:dyDescent="0.25">
      <c r="C134" s="20" t="s">
        <v>49</v>
      </c>
      <c r="D134" s="23" t="s">
        <v>120</v>
      </c>
      <c r="E134" s="28">
        <v>39</v>
      </c>
      <c r="F134" s="29">
        <f>E134*6</f>
        <v>234</v>
      </c>
    </row>
    <row r="135" spans="3:8" x14ac:dyDescent="0.25">
      <c r="C135" s="20" t="s">
        <v>49</v>
      </c>
      <c r="D135" s="23" t="s">
        <v>121</v>
      </c>
      <c r="E135" s="28">
        <v>159.24</v>
      </c>
      <c r="F135" s="29">
        <f>E135*4</f>
        <v>636.96</v>
      </c>
    </row>
    <row r="136" spans="3:8" x14ac:dyDescent="0.25">
      <c r="C136" s="20"/>
      <c r="D136" s="21"/>
      <c r="E136" s="21"/>
      <c r="F136" s="22"/>
    </row>
    <row r="137" spans="3:8" ht="15.75" x14ac:dyDescent="0.25">
      <c r="C137" s="20"/>
      <c r="D137" s="21"/>
      <c r="E137" s="30" t="s">
        <v>109</v>
      </c>
      <c r="F137" s="31">
        <f>SUM(F131:F135)</f>
        <v>1142.96</v>
      </c>
    </row>
    <row r="138" spans="3:8" x14ac:dyDescent="0.25">
      <c r="C138" s="20"/>
      <c r="D138" s="21"/>
      <c r="E138" s="21"/>
      <c r="F138" s="22"/>
    </row>
    <row r="139" spans="3:8" x14ac:dyDescent="0.25">
      <c r="C139" s="20"/>
      <c r="D139" s="21"/>
      <c r="E139" s="21"/>
      <c r="F139" s="22"/>
      <c r="H139" s="9" t="s">
        <v>125</v>
      </c>
    </row>
    <row r="140" spans="3:8" ht="15.75" x14ac:dyDescent="0.25">
      <c r="C140" s="32"/>
      <c r="D140" s="33" t="s">
        <v>115</v>
      </c>
      <c r="E140" s="34" t="s">
        <v>109</v>
      </c>
      <c r="F140" s="35">
        <f>SUM(F128+F118+F107+F137)</f>
        <v>4664.2700000000004</v>
      </c>
    </row>
  </sheetData>
  <hyperlinks>
    <hyperlink ref="E101" r:id="rId1" display="https://www.newegg.com/Product/Product.aspx?Item=9SIAEPZ7AG0618&amp;ignorebbr=1&amp;nm_mc=KNC-GoogleMKP-PC&amp;cm_mmc=KNC-GoogleMKP-PC-_-pla-_-Signal+Routing+%26+Distributions-_-9SIAEPZ7AG0618&amp;gclid=CjwKCAjwzqPcBRAnEiwAzKRgS8Yxye3j8IoQh9Ve_8woMiXdES6ItGCojwf8inTAZzYOimyahWdYVBoC6tQQAvD_BwE&amp;gclsrc=aw.ds"/>
    <hyperlink ref="E102" r:id="rId2" display="https://www.newegg.com/Product/Product.aspx?Item=16C-0003-004K0"/>
    <hyperlink ref="E103" r:id="rId3" location="viTabs_0"/>
    <hyperlink ref="D105" r:id="rId4"/>
    <hyperlink ref="D111" r:id="rId5" display="https://www.alliedelec.com/neutrik-ne8fdvy110-bd/70549083/"/>
    <hyperlink ref="D113" r:id="rId6" display="https://www.alliedelec.com/neutrik-nbb75dfib-p/70548761/"/>
    <hyperlink ref="D114" r:id="rId7" display="https://www.alliedelec.com/bud-industries-pa-1102-bt/70148905/"/>
    <hyperlink ref="D115" r:id="rId8" display="https://www.alliedelec.com/bud-industries-pa-1103-bt/70148908/"/>
    <hyperlink ref="D116" r:id="rId9" display="https://www.alliedelec.com/hammond-manufacturing-pbpa19008bk2/70166650/"/>
    <hyperlink ref="D122" r:id="rId10" display="https://www.newegg.com/Product/Product.aspx?Item=9SIA8SV3808402&amp;cm_re=High_Speed_HDMI_Cable_-_3_Ft._Orange-_-0V5-00M2-001N5-_-Product"/>
    <hyperlink ref="D123" r:id="rId11" display="https://www.newegg.com/Product/Product.aspx?Item=9SIA4B04NC3287&amp;cm_re=28AWG_High_Speed_HDMI_Cable_-_1.5_Ft._Orange-_-0V5-00M2-001T5-_-Product"/>
    <hyperlink ref="D124" r:id="rId12" display="https://www.newegg.com/Product/Product.aspx?Item=9SIA4P03V16942&amp;cm_re=sdi_camera-_-0YH-00FZ-00071-_-Product"/>
    <hyperlink ref="D125" r:id="rId13" display="https://www.newegg.com/Product/Product.aspx?Item=9SIAFSN6V83319&amp;cm_re=sdi_camera-_-9SIAFSN6V83319-_-Product"/>
    <hyperlink ref="D126" r:id="rId14" display="https://www.newegg.com/Product/Product.aspx?Item=0PS-00E0-00XF7"/>
    <hyperlink ref="D131" r:id="rId15" display="https://www.aliexpress.com/item/ALL-to-SDI-Scaler-Converter-Composite-VGA-DVI-AV-HDMI-signals-to-HD-video-2-Port/32811430655.html?spm=2114.search0104.3.130.19ae1ee0UteQXD&amp;ws_ab_test=searchweb0_0,searchweb201602_1_10152_5724111_10065_10151_10344_10068_10130_5724711_10342_5724211_10547_10343_10546_10340_10341_10548_5724311_10545_10696_5724011_10084_10083_10618_10307_5013711_10059_100031_10103_5725011_10624_10623_10622_10621_10620_5013811_5724911,searchweb201603_56,ppcSwitch_5&amp;algo_expid=f4ed7e85-12d5-47b3-a035-cd5a1e7e9100-20&amp;algo_pvid=f4ed7e85-12d5-47b3-a035-cd5a1e7e9100&amp;transAbTest=ae803_2&amp;priceBeautifyAB=0"/>
    <hyperlink ref="D134" r:id="rId16" display="https://www.fullcompass.com/prod/513355-blackmagic-design-convcmic-hs-micro-converter-hdmi-to-sdi-no-power-supply"/>
    <hyperlink ref="D135" r:id="rId17" display="https://www.fullcompass.com/prod/539320-blackmagic-design-convmaas2-rst-12-convmaas2-restock-item-analog-to-sdi-mini-converter?gclid=Cj0KCQjw2f7bBRDVARIsAAwYBBuMuwKFBxPmDN0jCY1y4hUxbLxHYRAVJkDPsaD3avzTtKHY1gduJr0aApbIEALw_wcB"/>
    <hyperlink ref="E104" r:id="rId18"/>
  </hyperlinks>
  <printOptions gridLines="1"/>
  <pageMargins left="0.7" right="0.7" top="0.75" bottom="0.75" header="0.3" footer="0.3"/>
  <pageSetup scale="87" fitToHeight="3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5"/>
  <sheetViews>
    <sheetView tabSelected="1" topLeftCell="A52" workbookViewId="0">
      <selection activeCell="D78" sqref="D78"/>
    </sheetView>
  </sheetViews>
  <sheetFormatPr defaultRowHeight="15" x14ac:dyDescent="0.25"/>
  <cols>
    <col min="1" max="1" width="3.7109375" customWidth="1"/>
    <col min="2" max="2" width="30.140625" customWidth="1"/>
    <col min="3" max="3" width="6.5703125" style="9" customWidth="1"/>
    <col min="4" max="4" width="29.28515625" customWidth="1"/>
    <col min="5" max="5" width="10.28515625" style="9" customWidth="1"/>
    <col min="7" max="7" width="12.5703125" style="9" customWidth="1"/>
    <col min="8" max="8" width="14.85546875" style="9" customWidth="1"/>
    <col min="9" max="9" width="12.7109375" style="9" customWidth="1"/>
    <col min="12" max="12" width="11.28515625" customWidth="1"/>
  </cols>
  <sheetData>
    <row r="2" spans="2:12" x14ac:dyDescent="0.25">
      <c r="D2" t="s">
        <v>3</v>
      </c>
      <c r="J2" s="9"/>
      <c r="L2" s="1"/>
    </row>
    <row r="3" spans="2:12" x14ac:dyDescent="0.25">
      <c r="D3" t="s">
        <v>4</v>
      </c>
      <c r="J3" s="9"/>
      <c r="L3" s="1"/>
    </row>
    <row r="4" spans="2:12" x14ac:dyDescent="0.25">
      <c r="D4" t="s">
        <v>5</v>
      </c>
      <c r="J4" s="9"/>
      <c r="L4" s="1"/>
    </row>
    <row r="6" spans="2:12" ht="15.75" x14ac:dyDescent="0.25">
      <c r="B6" s="3" t="s">
        <v>98</v>
      </c>
      <c r="D6" s="3" t="s">
        <v>6</v>
      </c>
      <c r="E6" s="43"/>
    </row>
    <row r="7" spans="2:12" ht="7.5" customHeight="1" x14ac:dyDescent="0.25"/>
    <row r="8" spans="2:12" x14ac:dyDescent="0.25">
      <c r="B8" t="s">
        <v>60</v>
      </c>
      <c r="D8" s="42" t="s">
        <v>7</v>
      </c>
      <c r="J8" s="9"/>
      <c r="L8" s="1"/>
    </row>
    <row r="9" spans="2:12" x14ac:dyDescent="0.25">
      <c r="B9" t="s">
        <v>127</v>
      </c>
      <c r="D9" s="42"/>
      <c r="J9" s="9"/>
      <c r="L9" s="1"/>
    </row>
    <row r="10" spans="2:12" x14ac:dyDescent="0.25">
      <c r="B10" t="s">
        <v>61</v>
      </c>
      <c r="D10" s="42" t="s">
        <v>7</v>
      </c>
      <c r="J10" s="9"/>
      <c r="L10" s="1"/>
    </row>
    <row r="11" spans="2:12" x14ac:dyDescent="0.25">
      <c r="B11" t="s">
        <v>62</v>
      </c>
      <c r="D11" s="42"/>
      <c r="J11" s="9"/>
      <c r="L11" s="1"/>
    </row>
    <row r="12" spans="2:12" x14ac:dyDescent="0.25">
      <c r="B12" t="s">
        <v>63</v>
      </c>
      <c r="D12" s="42" t="s">
        <v>8</v>
      </c>
      <c r="J12" s="9"/>
      <c r="L12" s="1"/>
    </row>
    <row r="13" spans="2:12" x14ac:dyDescent="0.25">
      <c r="B13" t="s">
        <v>97</v>
      </c>
      <c r="D13" s="42"/>
      <c r="J13" s="9"/>
      <c r="L13" s="1"/>
    </row>
    <row r="14" spans="2:12" x14ac:dyDescent="0.25">
      <c r="B14" t="s">
        <v>66</v>
      </c>
      <c r="D14" t="s">
        <v>11</v>
      </c>
      <c r="J14" s="9"/>
      <c r="L14" s="2"/>
    </row>
    <row r="15" spans="2:12" x14ac:dyDescent="0.25">
      <c r="B15" t="s">
        <v>67</v>
      </c>
      <c r="D15" t="s">
        <v>11</v>
      </c>
      <c r="J15" s="9"/>
      <c r="L15" s="2"/>
    </row>
    <row r="16" spans="2:12" x14ac:dyDescent="0.25">
      <c r="E16" s="13" t="s">
        <v>130</v>
      </c>
    </row>
    <row r="17" spans="2:12" ht="15.75" x14ac:dyDescent="0.25">
      <c r="D17" s="3" t="s">
        <v>12</v>
      </c>
      <c r="E17" s="13" t="s">
        <v>131</v>
      </c>
    </row>
    <row r="18" spans="2:12" ht="6.75" customHeight="1" x14ac:dyDescent="0.25"/>
    <row r="19" spans="2:12" x14ac:dyDescent="0.25">
      <c r="B19" t="s">
        <v>40</v>
      </c>
      <c r="D19" t="s">
        <v>32</v>
      </c>
      <c r="E19" s="9">
        <v>3</v>
      </c>
      <c r="J19" s="9"/>
      <c r="L19" s="1"/>
    </row>
    <row r="20" spans="2:12" x14ac:dyDescent="0.25">
      <c r="B20" t="s">
        <v>68</v>
      </c>
      <c r="D20" t="s">
        <v>13</v>
      </c>
      <c r="E20" s="44">
        <v>1</v>
      </c>
      <c r="J20" s="9"/>
      <c r="L20" s="1"/>
    </row>
    <row r="21" spans="2:12" x14ac:dyDescent="0.25">
      <c r="B21" t="s">
        <v>69</v>
      </c>
      <c r="D21" t="s">
        <v>13</v>
      </c>
      <c r="E21" s="9">
        <v>2</v>
      </c>
    </row>
    <row r="22" spans="2:12" x14ac:dyDescent="0.25">
      <c r="B22" t="s">
        <v>128</v>
      </c>
      <c r="D22" t="s">
        <v>13</v>
      </c>
      <c r="E22" s="9">
        <v>4</v>
      </c>
    </row>
    <row r="23" spans="2:12" x14ac:dyDescent="0.25">
      <c r="B23" t="s">
        <v>129</v>
      </c>
      <c r="D23" t="s">
        <v>13</v>
      </c>
      <c r="E23" s="9">
        <v>5</v>
      </c>
    </row>
    <row r="24" spans="2:12" x14ac:dyDescent="0.25">
      <c r="B24" t="s">
        <v>70</v>
      </c>
      <c r="D24" t="s">
        <v>14</v>
      </c>
      <c r="E24" s="9">
        <v>6</v>
      </c>
      <c r="J24" s="9"/>
      <c r="L24" s="1"/>
    </row>
    <row r="25" spans="2:12" x14ac:dyDescent="0.25">
      <c r="B25" t="s">
        <v>73</v>
      </c>
      <c r="D25" t="s">
        <v>14</v>
      </c>
      <c r="E25" s="9">
        <v>7</v>
      </c>
      <c r="J25" s="9"/>
      <c r="L25" s="1"/>
    </row>
    <row r="26" spans="2:12" x14ac:dyDescent="0.25">
      <c r="B26" t="s">
        <v>72</v>
      </c>
      <c r="D26" t="s">
        <v>14</v>
      </c>
      <c r="E26" s="9">
        <v>8</v>
      </c>
      <c r="J26" s="9"/>
      <c r="L26" s="1"/>
    </row>
    <row r="27" spans="2:12" x14ac:dyDescent="0.25">
      <c r="B27" t="s">
        <v>71</v>
      </c>
      <c r="D27" t="s">
        <v>14</v>
      </c>
      <c r="E27" s="9">
        <v>9</v>
      </c>
      <c r="J27" s="9"/>
      <c r="L27" s="1"/>
    </row>
    <row r="28" spans="2:12" x14ac:dyDescent="0.25">
      <c r="B28" t="s">
        <v>74</v>
      </c>
      <c r="D28" t="s">
        <v>15</v>
      </c>
      <c r="E28" s="9">
        <v>22</v>
      </c>
      <c r="J28" s="9"/>
      <c r="L28" s="1"/>
    </row>
    <row r="29" spans="2:12" x14ac:dyDescent="0.25">
      <c r="B29" t="s">
        <v>75</v>
      </c>
      <c r="D29" t="s">
        <v>15</v>
      </c>
      <c r="E29" s="9">
        <v>23</v>
      </c>
      <c r="J29" s="9"/>
      <c r="L29" s="1"/>
    </row>
    <row r="30" spans="2:12" x14ac:dyDescent="0.25">
      <c r="B30" t="s">
        <v>76</v>
      </c>
      <c r="D30" t="s">
        <v>15</v>
      </c>
      <c r="E30" s="9">
        <v>24</v>
      </c>
      <c r="J30" s="9"/>
      <c r="L30" s="1"/>
    </row>
    <row r="31" spans="2:12" x14ac:dyDescent="0.25">
      <c r="B31" t="s">
        <v>78</v>
      </c>
      <c r="D31" t="s">
        <v>16</v>
      </c>
      <c r="E31" s="9">
        <v>10</v>
      </c>
      <c r="J31" s="9"/>
      <c r="L31" s="1"/>
    </row>
    <row r="32" spans="2:12" x14ac:dyDescent="0.25">
      <c r="B32" t="s">
        <v>79</v>
      </c>
      <c r="D32" t="s">
        <v>16</v>
      </c>
      <c r="E32" s="9">
        <v>11</v>
      </c>
      <c r="J32" s="9"/>
      <c r="L32" s="1"/>
    </row>
    <row r="33" spans="2:12" x14ac:dyDescent="0.25">
      <c r="B33" t="s">
        <v>80</v>
      </c>
      <c r="D33" t="s">
        <v>16</v>
      </c>
      <c r="E33" s="9">
        <v>12</v>
      </c>
      <c r="J33" s="9"/>
      <c r="L33" s="1"/>
    </row>
    <row r="34" spans="2:12" x14ac:dyDescent="0.25">
      <c r="B34" t="s">
        <v>81</v>
      </c>
      <c r="D34" t="s">
        <v>16</v>
      </c>
      <c r="E34" s="9">
        <v>13</v>
      </c>
      <c r="J34" s="9"/>
      <c r="L34" s="1"/>
    </row>
    <row r="35" spans="2:12" x14ac:dyDescent="0.25">
      <c r="B35" t="s">
        <v>93</v>
      </c>
      <c r="D35" t="s">
        <v>16</v>
      </c>
      <c r="E35" s="9">
        <v>17</v>
      </c>
      <c r="J35" s="9"/>
      <c r="L35" s="1"/>
    </row>
    <row r="36" spans="2:12" x14ac:dyDescent="0.25">
      <c r="B36" t="s">
        <v>82</v>
      </c>
      <c r="D36" t="s">
        <v>16</v>
      </c>
      <c r="E36" s="9">
        <v>14</v>
      </c>
      <c r="J36" s="9"/>
      <c r="L36" s="1"/>
    </row>
    <row r="37" spans="2:12" x14ac:dyDescent="0.25">
      <c r="B37" t="s">
        <v>83</v>
      </c>
      <c r="D37" t="s">
        <v>16</v>
      </c>
      <c r="E37" s="9">
        <v>15</v>
      </c>
      <c r="J37" s="9"/>
      <c r="L37" s="1"/>
    </row>
    <row r="38" spans="2:12" x14ac:dyDescent="0.25">
      <c r="B38" t="s">
        <v>84</v>
      </c>
      <c r="D38" t="s">
        <v>16</v>
      </c>
      <c r="E38" s="9">
        <v>16</v>
      </c>
      <c r="J38" s="9"/>
      <c r="L38" s="1"/>
    </row>
    <row r="40" spans="2:12" x14ac:dyDescent="0.25">
      <c r="B40" s="13" t="s">
        <v>132</v>
      </c>
    </row>
    <row r="41" spans="2:12" ht="8.25" customHeight="1" x14ac:dyDescent="0.25">
      <c r="B41" s="13"/>
    </row>
    <row r="42" spans="2:12" x14ac:dyDescent="0.25">
      <c r="B42" t="s">
        <v>149</v>
      </c>
      <c r="D42" t="s">
        <v>16</v>
      </c>
      <c r="E42" s="9">
        <v>17</v>
      </c>
    </row>
    <row r="43" spans="2:12" x14ac:dyDescent="0.25">
      <c r="B43" t="s">
        <v>150</v>
      </c>
      <c r="D43" t="s">
        <v>16</v>
      </c>
      <c r="E43" s="9">
        <v>18</v>
      </c>
    </row>
    <row r="44" spans="2:12" x14ac:dyDescent="0.25">
      <c r="B44" t="s">
        <v>151</v>
      </c>
      <c r="D44" t="s">
        <v>16</v>
      </c>
      <c r="E44" s="9">
        <v>19</v>
      </c>
    </row>
    <row r="45" spans="2:12" x14ac:dyDescent="0.25">
      <c r="B45" t="s">
        <v>152</v>
      </c>
      <c r="D45" t="s">
        <v>16</v>
      </c>
      <c r="E45" s="9">
        <v>20</v>
      </c>
    </row>
    <row r="46" spans="2:12" x14ac:dyDescent="0.25">
      <c r="B46" t="s">
        <v>153</v>
      </c>
      <c r="D46" t="s">
        <v>16</v>
      </c>
      <c r="E46" s="9">
        <v>21</v>
      </c>
    </row>
    <row r="47" spans="2:12" x14ac:dyDescent="0.25">
      <c r="B47" t="s">
        <v>134</v>
      </c>
      <c r="D47" t="s">
        <v>133</v>
      </c>
      <c r="E47" s="9">
        <v>25</v>
      </c>
    </row>
    <row r="49" spans="2:12" ht="15.75" x14ac:dyDescent="0.25">
      <c r="D49" s="3" t="s">
        <v>17</v>
      </c>
      <c r="E49" s="43"/>
    </row>
    <row r="50" spans="2:12" ht="7.5" customHeight="1" x14ac:dyDescent="0.25"/>
    <row r="51" spans="2:12" x14ac:dyDescent="0.25">
      <c r="B51" t="s">
        <v>137</v>
      </c>
      <c r="D51" t="s">
        <v>19</v>
      </c>
      <c r="E51" s="9">
        <v>6</v>
      </c>
      <c r="J51" s="9"/>
      <c r="L51" s="1"/>
    </row>
    <row r="52" spans="2:12" x14ac:dyDescent="0.25">
      <c r="B52" t="s">
        <v>136</v>
      </c>
      <c r="D52" t="s">
        <v>19</v>
      </c>
      <c r="E52" s="9">
        <v>7</v>
      </c>
      <c r="J52" s="9"/>
      <c r="L52" s="1"/>
    </row>
    <row r="53" spans="2:12" x14ac:dyDescent="0.25">
      <c r="B53" t="s">
        <v>86</v>
      </c>
      <c r="D53" t="s">
        <v>19</v>
      </c>
      <c r="E53" s="9">
        <v>8</v>
      </c>
      <c r="J53" s="9"/>
      <c r="L53" s="1"/>
    </row>
    <row r="54" spans="2:12" x14ac:dyDescent="0.25">
      <c r="B54" t="s">
        <v>85</v>
      </c>
      <c r="D54" t="s">
        <v>19</v>
      </c>
      <c r="E54" s="9">
        <v>9</v>
      </c>
      <c r="J54" s="9"/>
      <c r="L54" s="1"/>
    </row>
    <row r="55" spans="2:12" x14ac:dyDescent="0.25">
      <c r="B55" t="s">
        <v>68</v>
      </c>
      <c r="D55" t="s">
        <v>20</v>
      </c>
      <c r="E55" s="9">
        <v>1</v>
      </c>
      <c r="J55" s="9"/>
      <c r="L55" s="1"/>
    </row>
    <row r="56" spans="2:12" x14ac:dyDescent="0.25">
      <c r="B56" t="s">
        <v>69</v>
      </c>
      <c r="D56" t="s">
        <v>20</v>
      </c>
      <c r="E56" s="9">
        <v>2</v>
      </c>
      <c r="J56" s="9"/>
      <c r="L56" s="1"/>
    </row>
    <row r="57" spans="2:12" x14ac:dyDescent="0.25">
      <c r="B57" t="s">
        <v>87</v>
      </c>
      <c r="D57" t="s">
        <v>21</v>
      </c>
      <c r="E57" s="9">
        <v>4</v>
      </c>
      <c r="J57" s="9"/>
      <c r="L57" s="1"/>
    </row>
    <row r="58" spans="2:12" x14ac:dyDescent="0.25">
      <c r="B58" t="s">
        <v>135</v>
      </c>
      <c r="D58" t="s">
        <v>21</v>
      </c>
      <c r="E58" s="9">
        <v>5</v>
      </c>
      <c r="J58" s="9"/>
      <c r="L58" s="1"/>
    </row>
    <row r="59" spans="2:12" x14ac:dyDescent="0.25">
      <c r="B59" t="s">
        <v>88</v>
      </c>
      <c r="D59" t="s">
        <v>22</v>
      </c>
      <c r="E59" s="9">
        <v>3</v>
      </c>
      <c r="J59" s="9"/>
      <c r="L59" s="1"/>
    </row>
    <row r="61" spans="2:12" ht="15.75" x14ac:dyDescent="0.25">
      <c r="D61" s="3" t="s">
        <v>23</v>
      </c>
      <c r="E61" s="45"/>
    </row>
    <row r="62" spans="2:12" ht="7.5" customHeight="1" x14ac:dyDescent="0.25"/>
    <row r="63" spans="2:12" x14ac:dyDescent="0.25">
      <c r="B63" t="s">
        <v>94</v>
      </c>
      <c r="D63" t="s">
        <v>25</v>
      </c>
      <c r="E63" s="11" t="s">
        <v>92</v>
      </c>
      <c r="J63" s="9"/>
      <c r="L63" s="1"/>
    </row>
    <row r="64" spans="2:12" x14ac:dyDescent="0.25">
      <c r="B64" t="s">
        <v>45</v>
      </c>
      <c r="D64" t="s">
        <v>25</v>
      </c>
      <c r="J64" s="9"/>
      <c r="L64" s="1"/>
    </row>
    <row r="65" spans="2:12" x14ac:dyDescent="0.25">
      <c r="B65" t="s">
        <v>46</v>
      </c>
      <c r="D65" t="s">
        <v>25</v>
      </c>
      <c r="J65" s="9"/>
      <c r="L65" s="1"/>
    </row>
    <row r="66" spans="2:12" x14ac:dyDescent="0.25">
      <c r="B66" t="s">
        <v>47</v>
      </c>
      <c r="D66" t="s">
        <v>25</v>
      </c>
      <c r="J66" s="9"/>
      <c r="L66" s="1"/>
    </row>
    <row r="67" spans="2:12" x14ac:dyDescent="0.25">
      <c r="B67" t="s">
        <v>99</v>
      </c>
      <c r="D67" t="s">
        <v>51</v>
      </c>
    </row>
    <row r="68" spans="2:12" x14ac:dyDescent="0.25">
      <c r="B68" t="s">
        <v>148</v>
      </c>
      <c r="D68" t="s">
        <v>147</v>
      </c>
    </row>
    <row r="70" spans="2:12" x14ac:dyDescent="0.25">
      <c r="B70" s="12" t="s">
        <v>154</v>
      </c>
      <c r="C70" s="47" t="s">
        <v>141</v>
      </c>
    </row>
    <row r="71" spans="2:12" ht="7.5" customHeight="1" x14ac:dyDescent="0.25"/>
    <row r="72" spans="2:12" x14ac:dyDescent="0.25">
      <c r="B72" s="48" t="s">
        <v>139</v>
      </c>
      <c r="C72" s="9">
        <v>1</v>
      </c>
      <c r="D72" t="s">
        <v>138</v>
      </c>
    </row>
    <row r="73" spans="2:12" x14ac:dyDescent="0.25">
      <c r="B73" s="10" t="s">
        <v>140</v>
      </c>
      <c r="C73" s="9">
        <v>4</v>
      </c>
      <c r="D73" t="s">
        <v>138</v>
      </c>
    </row>
    <row r="74" spans="2:12" ht="15.75" x14ac:dyDescent="0.25">
      <c r="B74" s="48" t="s">
        <v>142</v>
      </c>
      <c r="C74" s="9" t="s">
        <v>157</v>
      </c>
      <c r="D74" t="s">
        <v>138</v>
      </c>
      <c r="E74" s="43"/>
    </row>
    <row r="75" spans="2:12" x14ac:dyDescent="0.25">
      <c r="B75" s="48" t="s">
        <v>143</v>
      </c>
      <c r="C75" s="9" t="s">
        <v>157</v>
      </c>
      <c r="D75" s="48" t="s">
        <v>144</v>
      </c>
      <c r="L75" s="1"/>
    </row>
    <row r="76" spans="2:12" x14ac:dyDescent="0.25">
      <c r="B76" s="10" t="s">
        <v>145</v>
      </c>
      <c r="C76" s="9" t="s">
        <v>157</v>
      </c>
      <c r="D76" t="s">
        <v>146</v>
      </c>
      <c r="H76" s="10"/>
      <c r="J76" s="9"/>
      <c r="L76" s="2"/>
    </row>
    <row r="77" spans="2:12" x14ac:dyDescent="0.25">
      <c r="B77" t="s">
        <v>100</v>
      </c>
      <c r="D77" t="s">
        <v>171</v>
      </c>
      <c r="H77" s="10"/>
      <c r="J77" s="9"/>
      <c r="L77" s="2"/>
    </row>
    <row r="78" spans="2:12" x14ac:dyDescent="0.25">
      <c r="H78" s="10"/>
      <c r="J78" s="9"/>
      <c r="L78" s="2"/>
    </row>
    <row r="79" spans="2:12" x14ac:dyDescent="0.25">
      <c r="B79" s="49" t="s">
        <v>158</v>
      </c>
      <c r="H79" s="10"/>
      <c r="J79" s="9"/>
      <c r="L79" s="2"/>
    </row>
    <row r="80" spans="2:12" x14ac:dyDescent="0.25">
      <c r="B80" s="10" t="s">
        <v>159</v>
      </c>
      <c r="D80" s="50" t="s">
        <v>160</v>
      </c>
      <c r="H80" s="10"/>
      <c r="J80" s="9"/>
      <c r="L80" s="2"/>
    </row>
    <row r="81" spans="2:12" x14ac:dyDescent="0.25">
      <c r="B81" s="5" t="s">
        <v>162</v>
      </c>
      <c r="C81" s="9">
        <v>2</v>
      </c>
      <c r="H81" s="10"/>
      <c r="J81" s="9"/>
      <c r="L81" s="2"/>
    </row>
    <row r="82" spans="2:12" x14ac:dyDescent="0.25">
      <c r="B82" t="s">
        <v>161</v>
      </c>
      <c r="C82" s="9">
        <v>1</v>
      </c>
      <c r="H82" s="10"/>
      <c r="J82" s="9"/>
      <c r="L82" s="2"/>
    </row>
    <row r="83" spans="2:12" x14ac:dyDescent="0.25">
      <c r="H83" s="10"/>
      <c r="J83" s="9"/>
      <c r="L83" s="2"/>
    </row>
    <row r="84" spans="2:12" x14ac:dyDescent="0.25">
      <c r="B84" s="51" t="s">
        <v>164</v>
      </c>
      <c r="H84" s="10"/>
      <c r="J84" s="9"/>
      <c r="L84" s="2"/>
    </row>
    <row r="85" spans="2:12" x14ac:dyDescent="0.25">
      <c r="B85" s="10"/>
      <c r="H85" s="10"/>
      <c r="J85" s="9"/>
      <c r="L85" s="2"/>
    </row>
    <row r="86" spans="2:12" s="52" customFormat="1" ht="18.75" customHeight="1" x14ac:dyDescent="0.25">
      <c r="B86" s="55" t="s">
        <v>155</v>
      </c>
      <c r="C86" s="56">
        <v>1</v>
      </c>
      <c r="D86" s="52" t="s">
        <v>138</v>
      </c>
      <c r="E86" s="57" t="s">
        <v>156</v>
      </c>
      <c r="G86" s="56"/>
      <c r="H86" s="56"/>
      <c r="I86" s="56"/>
    </row>
    <row r="87" spans="2:12" ht="18.75" customHeight="1" x14ac:dyDescent="0.25">
      <c r="B87" s="42" t="s">
        <v>58</v>
      </c>
      <c r="C87" s="53" t="s">
        <v>166</v>
      </c>
      <c r="D87" s="53"/>
      <c r="E87" s="53"/>
      <c r="F87" s="53"/>
      <c r="G87" s="53"/>
      <c r="H87" s="10"/>
      <c r="J87" s="9"/>
      <c r="L87" s="2"/>
    </row>
    <row r="88" spans="2:12" ht="18.75" customHeight="1" x14ac:dyDescent="0.25">
      <c r="B88" s="42"/>
      <c r="C88" s="53"/>
      <c r="D88" s="53"/>
      <c r="E88" s="53"/>
      <c r="F88" s="53"/>
      <c r="G88" s="53"/>
    </row>
    <row r="89" spans="2:12" s="52" customFormat="1" ht="18.75" customHeight="1" x14ac:dyDescent="0.25">
      <c r="B89" s="52" t="s">
        <v>168</v>
      </c>
      <c r="C89" s="60" t="s">
        <v>167</v>
      </c>
      <c r="D89" s="60"/>
      <c r="E89" s="60"/>
      <c r="F89" s="60"/>
      <c r="G89" s="60"/>
      <c r="H89" s="56"/>
      <c r="I89" s="56"/>
    </row>
    <row r="90" spans="2:12" ht="18.75" customHeight="1" x14ac:dyDescent="0.25">
      <c r="B90" s="42" t="s">
        <v>163</v>
      </c>
      <c r="C90" s="54" t="s">
        <v>165</v>
      </c>
      <c r="D90" s="54"/>
      <c r="E90" s="54"/>
      <c r="F90" s="54"/>
      <c r="G90" s="54"/>
    </row>
    <row r="91" spans="2:12" ht="18.75" customHeight="1" x14ac:dyDescent="0.25">
      <c r="B91" s="42"/>
      <c r="C91" s="54"/>
      <c r="D91" s="54"/>
      <c r="E91" s="54"/>
      <c r="F91" s="54"/>
      <c r="G91" s="54"/>
    </row>
    <row r="92" spans="2:12" s="52" customFormat="1" ht="18.75" customHeight="1" x14ac:dyDescent="0.25">
      <c r="B92" s="52" t="s">
        <v>159</v>
      </c>
      <c r="C92" s="56"/>
      <c r="D92" s="58" t="s">
        <v>160</v>
      </c>
      <c r="E92" s="56"/>
      <c r="G92" s="56"/>
      <c r="H92" s="57"/>
      <c r="I92" s="56"/>
      <c r="J92" s="56"/>
      <c r="L92" s="59"/>
    </row>
    <row r="93" spans="2:12" x14ac:dyDescent="0.25">
      <c r="B93" t="s">
        <v>169</v>
      </c>
      <c r="D93" s="42" t="s">
        <v>170</v>
      </c>
      <c r="E93" s="42"/>
      <c r="F93" s="42"/>
      <c r="G93" s="42"/>
      <c r="L93" s="1"/>
    </row>
    <row r="95" spans="2:12" x14ac:dyDescent="0.25">
      <c r="L95" s="1"/>
    </row>
    <row r="96" spans="2:12" x14ac:dyDescent="0.25">
      <c r="D96" s="11"/>
    </row>
    <row r="97" spans="2:12" x14ac:dyDescent="0.25">
      <c r="L97" s="1"/>
    </row>
    <row r="99" spans="2:12" x14ac:dyDescent="0.25">
      <c r="B99" s="12"/>
    </row>
    <row r="101" spans="2:12" x14ac:dyDescent="0.25">
      <c r="E101" s="46"/>
      <c r="L101" s="1"/>
    </row>
    <row r="102" spans="2:12" x14ac:dyDescent="0.25">
      <c r="E102" s="46"/>
      <c r="L102" s="1"/>
    </row>
    <row r="103" spans="2:12" x14ac:dyDescent="0.25">
      <c r="E103" s="46"/>
      <c r="L103" s="1"/>
    </row>
    <row r="105" spans="2:12" x14ac:dyDescent="0.25">
      <c r="L105" s="1"/>
    </row>
  </sheetData>
  <mergeCells count="8">
    <mergeCell ref="D93:G93"/>
    <mergeCell ref="D8:D9"/>
    <mergeCell ref="D10:D11"/>
    <mergeCell ref="D12:D13"/>
    <mergeCell ref="C87:G88"/>
    <mergeCell ref="B87:B88"/>
    <mergeCell ref="B90:B91"/>
    <mergeCell ref="C90:G91"/>
  </mergeCells>
  <hyperlinks>
    <hyperlink ref="E63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SteveNarf</dc:creator>
  <cp:lastModifiedBy>SteveNarf</cp:lastModifiedBy>
  <cp:lastPrinted>2019-05-06T20:58:18Z</cp:lastPrinted>
  <dcterms:created xsi:type="dcterms:W3CDTF">2018-09-07T14:33:52Z</dcterms:created>
  <dcterms:modified xsi:type="dcterms:W3CDTF">2019-05-08T17:44:40Z</dcterms:modified>
</cp:coreProperties>
</file>